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45" yWindow="-165" windowWidth="12120" windowHeight="9120" activeTab="6"/>
  </bookViews>
  <sheets>
    <sheet name="аэроб. ЧВ" sheetId="43" r:id="rId1"/>
    <sheet name="а. Фин" sheetId="41" r:id="rId2"/>
    <sheet name="степ  ЧВ" sheetId="44" r:id="rId3"/>
    <sheet name="степ финал" sheetId="38" r:id="rId4"/>
    <sheet name="хип ЧВ" sheetId="42" r:id="rId5"/>
    <sheet name="хип-хоп финал" sheetId="36" r:id="rId6"/>
    <sheet name="коман. ЧВуз" sheetId="31" r:id="rId7"/>
  </sheets>
  <definedNames>
    <definedName name="_xlnm.Print_Area" localSheetId="1">'а. Фин'!$A$2:$N$23</definedName>
    <definedName name="_xlnm.Print_Area" localSheetId="0">'аэроб. ЧВ'!$A$2:$N$38</definedName>
    <definedName name="_xlnm.Print_Area" localSheetId="6">'коман. ЧВуз'!$A$1:$G$33</definedName>
    <definedName name="_xlnm.Print_Area" localSheetId="2">'степ  ЧВ'!$A$1:$N$26</definedName>
    <definedName name="_xlnm.Print_Area" localSheetId="4">'хип ЧВ'!$A$1:$N$27</definedName>
  </definedNames>
  <calcPr calcId="145621"/>
</workbook>
</file>

<file path=xl/calcChain.xml><?xml version="1.0" encoding="utf-8"?>
<calcChain xmlns="http://schemas.openxmlformats.org/spreadsheetml/2006/main">
  <c r="J15" i="44" l="1"/>
  <c r="G15" i="44"/>
  <c r="L15" i="44"/>
  <c r="J18" i="44"/>
  <c r="G18" i="44"/>
  <c r="L18" i="44" s="1"/>
  <c r="J17" i="44"/>
  <c r="G17" i="44"/>
  <c r="L17" i="44"/>
  <c r="J21" i="44"/>
  <c r="G21" i="44"/>
  <c r="L21" i="44" s="1"/>
  <c r="J16" i="44"/>
  <c r="G16" i="44"/>
  <c r="L16" i="44"/>
  <c r="J14" i="44"/>
  <c r="G14" i="44"/>
  <c r="L14" i="44" s="1"/>
  <c r="J13" i="44"/>
  <c r="G13" i="44"/>
  <c r="L13" i="44"/>
  <c r="J19" i="44"/>
  <c r="G19" i="44"/>
  <c r="L19" i="44" s="1"/>
  <c r="N19" i="44" s="1"/>
  <c r="J20" i="44"/>
  <c r="G20" i="44"/>
  <c r="L20" i="44"/>
  <c r="N20" i="44" s="1"/>
  <c r="J24" i="43"/>
  <c r="G24" i="43"/>
  <c r="L24" i="43"/>
  <c r="J22" i="43"/>
  <c r="G22" i="43"/>
  <c r="L22" i="43" s="1"/>
  <c r="J26" i="43"/>
  <c r="G26" i="43"/>
  <c r="L26" i="43"/>
  <c r="J15" i="43"/>
  <c r="G15" i="43"/>
  <c r="L15" i="43" s="1"/>
  <c r="J19" i="43"/>
  <c r="G19" i="43"/>
  <c r="L19" i="43"/>
  <c r="J31" i="43"/>
  <c r="G31" i="43"/>
  <c r="L31" i="43" s="1"/>
  <c r="J25" i="43"/>
  <c r="G25" i="43"/>
  <c r="L25" i="43"/>
  <c r="J18" i="43"/>
  <c r="G18" i="43"/>
  <c r="L18" i="43" s="1"/>
  <c r="J14" i="43"/>
  <c r="G14" i="43"/>
  <c r="L14" i="43"/>
  <c r="J13" i="43"/>
  <c r="G13" i="43"/>
  <c r="L13" i="43" s="1"/>
  <c r="J28" i="43"/>
  <c r="G28" i="43"/>
  <c r="L28" i="43"/>
  <c r="J16" i="43"/>
  <c r="G16" i="43"/>
  <c r="L16" i="43" s="1"/>
  <c r="J20" i="43"/>
  <c r="G20" i="43"/>
  <c r="L20" i="43"/>
  <c r="J30" i="43"/>
  <c r="G30" i="43"/>
  <c r="L30" i="43" s="1"/>
  <c r="J23" i="43"/>
  <c r="G23" i="43"/>
  <c r="L23" i="43"/>
  <c r="J17" i="43"/>
  <c r="G17" i="43"/>
  <c r="L17" i="43" s="1"/>
  <c r="J21" i="43"/>
  <c r="G21" i="43"/>
  <c r="L21" i="43"/>
  <c r="J27" i="43"/>
  <c r="G27" i="43"/>
  <c r="L27" i="43" s="1"/>
  <c r="J32" i="43"/>
  <c r="G32" i="43"/>
  <c r="L32" i="43"/>
  <c r="J29" i="43"/>
  <c r="G29" i="43"/>
  <c r="L29" i="43" s="1"/>
  <c r="N29" i="43" s="1"/>
  <c r="L22" i="42"/>
  <c r="J22" i="42"/>
  <c r="L19" i="42"/>
  <c r="J19" i="42"/>
  <c r="L14" i="42"/>
  <c r="J14" i="42"/>
  <c r="L20" i="42"/>
  <c r="J20" i="42"/>
  <c r="L18" i="42"/>
  <c r="J18" i="42"/>
  <c r="L12" i="42"/>
  <c r="J12" i="42"/>
  <c r="L23" i="42"/>
  <c r="J23" i="42"/>
  <c r="L17" i="42"/>
  <c r="J17" i="42"/>
  <c r="L13" i="42"/>
  <c r="J13" i="42"/>
  <c r="L15" i="42"/>
  <c r="J15" i="42"/>
  <c r="L24" i="42"/>
  <c r="J24" i="42"/>
  <c r="L16" i="42"/>
  <c r="J16" i="42"/>
  <c r="L21" i="42"/>
  <c r="N21" i="42"/>
  <c r="J21" i="42"/>
  <c r="F29" i="31"/>
  <c r="G29" i="31" s="1"/>
  <c r="J18" i="38"/>
  <c r="G18" i="38"/>
  <c r="J14" i="41"/>
  <c r="G14" i="41"/>
  <c r="J19" i="41"/>
  <c r="G19" i="41"/>
  <c r="J16" i="41"/>
  <c r="G16" i="41"/>
  <c r="J17" i="41"/>
  <c r="G17" i="41"/>
  <c r="J18" i="41"/>
  <c r="G18" i="41"/>
  <c r="J15" i="41"/>
  <c r="G15" i="41"/>
  <c r="J13" i="41"/>
  <c r="G13" i="41"/>
  <c r="F19" i="31"/>
  <c r="F13" i="31"/>
  <c r="F28" i="31"/>
  <c r="F27" i="31"/>
  <c r="F25" i="31"/>
  <c r="F26" i="31"/>
  <c r="F22" i="31"/>
  <c r="F18" i="31"/>
  <c r="F23" i="31"/>
  <c r="F24" i="31"/>
  <c r="F21" i="31"/>
  <c r="F15" i="31"/>
  <c r="F17" i="31"/>
  <c r="F14" i="31"/>
  <c r="F12" i="31"/>
  <c r="F20" i="31"/>
  <c r="F16" i="31"/>
  <c r="F11" i="31"/>
  <c r="F9" i="31"/>
  <c r="G9" i="31" s="1"/>
  <c r="F10" i="31"/>
  <c r="N24" i="42"/>
  <c r="N13" i="42"/>
  <c r="N17" i="42"/>
  <c r="N12" i="42"/>
  <c r="N18" i="42"/>
  <c r="N20" i="42"/>
  <c r="N14" i="42"/>
  <c r="N19" i="42"/>
  <c r="N22" i="42"/>
  <c r="N16" i="42"/>
  <c r="N15" i="42"/>
  <c r="N23" i="42"/>
  <c r="L17" i="41"/>
  <c r="N17" i="41" s="1"/>
  <c r="L16" i="41"/>
  <c r="L13" i="41"/>
  <c r="N18" i="41" s="1"/>
  <c r="L14" i="41"/>
  <c r="L15" i="41"/>
  <c r="N15" i="41" s="1"/>
  <c r="L18" i="41"/>
  <c r="L19" i="41"/>
  <c r="N19" i="41"/>
  <c r="N16" i="41"/>
  <c r="G10" i="31"/>
  <c r="G16" i="31"/>
  <c r="G12" i="31"/>
  <c r="G17" i="31"/>
  <c r="G15" i="31"/>
  <c r="G21" i="31"/>
  <c r="G24" i="31"/>
  <c r="G23" i="31"/>
  <c r="G18" i="31"/>
  <c r="G22" i="31"/>
  <c r="G26" i="31"/>
  <c r="G25" i="31"/>
  <c r="G27" i="31"/>
  <c r="G28" i="31"/>
  <c r="G13" i="31"/>
  <c r="G19" i="31"/>
  <c r="J13" i="36"/>
  <c r="G13" i="36"/>
  <c r="L13" i="36" s="1"/>
  <c r="J12" i="36"/>
  <c r="G12" i="36"/>
  <c r="J14" i="36"/>
  <c r="G14" i="36"/>
  <c r="L14" i="36" s="1"/>
  <c r="J15" i="36"/>
  <c r="G15" i="36"/>
  <c r="J16" i="36"/>
  <c r="G16" i="36"/>
  <c r="L16" i="36" s="1"/>
  <c r="N16" i="36" s="1"/>
  <c r="J15" i="38"/>
  <c r="G15" i="38"/>
  <c r="L15" i="38" s="1"/>
  <c r="L18" i="38"/>
  <c r="J16" i="38"/>
  <c r="G16" i="38"/>
  <c r="M14" i="38"/>
  <c r="J14" i="38"/>
  <c r="G14" i="38"/>
  <c r="M13" i="38"/>
  <c r="J13" i="38"/>
  <c r="G13" i="38"/>
  <c r="J17" i="38"/>
  <c r="L17" i="38" s="1"/>
  <c r="G17" i="38"/>
  <c r="N14" i="41"/>
  <c r="N13" i="41"/>
  <c r="L12" i="36"/>
  <c r="L15" i="36"/>
  <c r="N15" i="36" s="1"/>
  <c r="L13" i="38"/>
  <c r="L16" i="38"/>
  <c r="L14" i="38"/>
  <c r="N13" i="38"/>
  <c r="N17" i="38"/>
  <c r="N16" i="38"/>
  <c r="N13" i="36"/>
  <c r="N15" i="38" l="1"/>
  <c r="N14" i="36"/>
  <c r="N12" i="36"/>
  <c r="N30" i="43"/>
  <c r="N32" i="43"/>
  <c r="N21" i="43"/>
  <c r="N13" i="43"/>
  <c r="N20" i="43"/>
  <c r="N14" i="43"/>
  <c r="N19" i="43"/>
  <c r="N24" i="43"/>
  <c r="N23" i="43"/>
  <c r="N26" i="43"/>
  <c r="N28" i="43"/>
  <c r="N25" i="43"/>
  <c r="N31" i="43"/>
  <c r="N22" i="43"/>
  <c r="N21" i="44"/>
  <c r="N14" i="38"/>
  <c r="N17" i="43"/>
  <c r="N16" i="43"/>
  <c r="N18" i="43"/>
  <c r="N15" i="43"/>
  <c r="N13" i="44"/>
  <c r="N14" i="44"/>
  <c r="N17" i="44"/>
  <c r="N16" i="44"/>
  <c r="N15" i="44"/>
  <c r="N18" i="44"/>
  <c r="G14" i="31"/>
  <c r="G20" i="31"/>
  <c r="G11" i="31"/>
</calcChain>
</file>

<file path=xl/sharedStrings.xml><?xml version="1.0" encoding="utf-8"?>
<sst xmlns="http://schemas.openxmlformats.org/spreadsheetml/2006/main" count="321" uniqueCount="157">
  <si>
    <t>Артистичность</t>
  </si>
  <si>
    <t>№ п/п</t>
  </si>
  <si>
    <t>Фамилия Имя</t>
  </si>
  <si>
    <t>Место</t>
  </si>
  <si>
    <t>Техника</t>
  </si>
  <si>
    <t>О</t>
  </si>
  <si>
    <t>Итого оценка</t>
  </si>
  <si>
    <t>1.</t>
  </si>
  <si>
    <t>2.</t>
  </si>
  <si>
    <t>3.</t>
  </si>
  <si>
    <t>команда округ</t>
  </si>
  <si>
    <t xml:space="preserve">Главный судья    </t>
  </si>
  <si>
    <t>Главный секретарь</t>
  </si>
  <si>
    <t>СТЕП</t>
  </si>
  <si>
    <t>Сумма баллов</t>
  </si>
  <si>
    <t>ХИП-ХОП</t>
  </si>
  <si>
    <t>ВУЗ</t>
  </si>
  <si>
    <t>РХТУ</t>
  </si>
  <si>
    <t>РГУНГ</t>
  </si>
  <si>
    <t>МГУ</t>
  </si>
  <si>
    <t>МФТИ</t>
  </si>
  <si>
    <t>МИФИ</t>
  </si>
  <si>
    <t>РУДН</t>
  </si>
  <si>
    <t>ГУЗ</t>
  </si>
  <si>
    <t>МГИМО</t>
  </si>
  <si>
    <t>Финуниверситет</t>
  </si>
  <si>
    <t>МГСУ</t>
  </si>
  <si>
    <t>МЭИ</t>
  </si>
  <si>
    <t>МАРХИ</t>
  </si>
  <si>
    <t>Сбавка</t>
  </si>
  <si>
    <t xml:space="preserve">Сумма баллов </t>
  </si>
  <si>
    <t>Сумма баллов Х1,5</t>
  </si>
  <si>
    <t xml:space="preserve">        </t>
  </si>
  <si>
    <t>Сумма баллов зачетных выступлений</t>
  </si>
  <si>
    <t>МГУПС</t>
  </si>
  <si>
    <t>РГСУ</t>
  </si>
  <si>
    <t>МИСиС</t>
  </si>
  <si>
    <t>Главный судья</t>
  </si>
  <si>
    <t>Аэроб. х1.5</t>
  </si>
  <si>
    <t>СТЕП ФИНАЛ</t>
  </si>
  <si>
    <t xml:space="preserve">ХИП-ХОП </t>
  </si>
  <si>
    <t xml:space="preserve">СТЕП </t>
  </si>
  <si>
    <t xml:space="preserve">АЭРОБИКА </t>
  </si>
  <si>
    <t xml:space="preserve">РГАУ МСХА 
Тимирязева
</t>
  </si>
  <si>
    <t>МАДИ</t>
  </si>
  <si>
    <t>19.04.17г</t>
  </si>
  <si>
    <t>Москва  КВЦ «Сокольники», пав 11.1</t>
  </si>
  <si>
    <t xml:space="preserve">19.04.2017 г. </t>
  </si>
  <si>
    <t xml:space="preserve">Гаязова Диана Бексултанова Асель Вольская Анастасия Киселева Дария Спирина Анастасия Скачко Надежда Королева Влада </t>
  </si>
  <si>
    <t>Горячева Анастасия Кириллова Анастасия Сереброва Марина Никифорова Полина Белых Елизавета Макарова Ксения Медведева Татьяна Горячева Виктория</t>
  </si>
  <si>
    <t xml:space="preserve">Коршик Наталья Возжаева Надежда Веселова Ксения Зверева Дарья Калеткина Анна Бранденбург Анна Пирожкова Татьяна Лёвочкина Екатерина </t>
  </si>
  <si>
    <t xml:space="preserve">Назарова Дарья Чудакова Анна Герасимова Полина Дурненкова Юлия Капралова Полина Кувыркина Ульяна Столина (Бабешко) Анастасия Успенская Любовь </t>
  </si>
  <si>
    <t xml:space="preserve">Аронова Екатерина Столярова Екатерина Гугуева Виктория Левчук Екатерина Михалина Софья Пономаренко Валерия Тимофеева Алина </t>
  </si>
  <si>
    <t xml:space="preserve">Маркитантова Наталья Кислякова Анастасия Моргунова Ольга Лебедева Екатерина Кеба Анна Степко Анна Сабурова Анна Рыбина Алла Маркова Екатерина </t>
  </si>
  <si>
    <t xml:space="preserve">Яновская Елизавета Кубентаева Самал Сагингалиева Асель Иванова Валерия Иванова Кристина Киселева Ангелина Губанова Анна Нурисламова Карина Морозова Алена </t>
  </si>
  <si>
    <t xml:space="preserve">Антонова Алена Илюхина Анастасия Красильникова Юлия Решетова Алина Успенская Наталья Широкова Любовь Ильина Дарья Ярошенко Ангелина Кириленко Елена Кравец Алена </t>
  </si>
  <si>
    <t xml:space="preserve">Макарова Светлана Милорадова Анна Михайлова Ольга Кукушкина Надежда Феоктистова Валерия Ершова Ирина Троицкая Алёна Кожокарь Ираида </t>
  </si>
  <si>
    <t xml:space="preserve">Башев Евгений Гаспарян Лилиана Мухамбеткалиев Абай Траоре Адама Фомкина Маргарита Григорьева Анна Кубанкова Анастасия Сат Аюуш </t>
  </si>
  <si>
    <t xml:space="preserve">Киселева Дарья Малышко Мария Потапова Екатерина Кострица Татьяна Фольмер Никита Дугушева Елизавета </t>
  </si>
  <si>
    <t xml:space="preserve">Лысенко Мария Светличная Мария Юдина Екатерина Шаройка Елена Васильева Наталия Савина Алёна </t>
  </si>
  <si>
    <t>«V-стиль» РХТУ им. Д. И. Менделеева Носик.О.В</t>
  </si>
  <si>
    <t>РГАУ- МСХА им. К.А. Тимирязева Петрова О.А.</t>
  </si>
  <si>
    <t>РУДН Размахова С.Ю.</t>
  </si>
  <si>
    <t xml:space="preserve">РУДН
Тимофеева О.В.
</t>
  </si>
  <si>
    <t xml:space="preserve">Андреева Анастасия Левинская Анастасия Романова Александра Андрианова Наталья Мельниченко София Данилова Милана Дремова  Ирина Лохматикова Александра Федорова Айталина
</t>
  </si>
  <si>
    <t xml:space="preserve">Лебедева Екатерина Рубцова Ольга Сайкова Дарья Моргун Елизавета Млюкова Юлия Романова Наталья Екимова Виктория (зап)Павлова Екатерина </t>
  </si>
  <si>
    <t xml:space="preserve">Алешникова Алина, Бережная Анастасия, Беспалова Анастасия, Дементьева Анна, Ильева Кристина, Корезина Кристина, Куклина Анастасия, Мазжорина Мария, Мамулия Тамари, Павлова Диана, Струченкова Оксана </t>
  </si>
  <si>
    <t>МФТИ Хлебникова М. О.</t>
  </si>
  <si>
    <t xml:space="preserve">МАРХИ Амелина
Е.Н.
</t>
  </si>
  <si>
    <t>МГИМО Зариана Е.П</t>
  </si>
  <si>
    <t>МГИМО Юрьева О.В.</t>
  </si>
  <si>
    <t xml:space="preserve">НИУ МГСУ Стародубова И.И.
</t>
  </si>
  <si>
    <t>МГУ им. М.В. Ломоносова Райцина Л.П.</t>
  </si>
  <si>
    <t xml:space="preserve">ГазизоваАлия Пинаева Надежда Матвеева Диана Цветкова Полина Мещерякова Елена Карлова Дарья Сухова Анастасия </t>
  </si>
  <si>
    <t>РГСУ Дергачева А.А.</t>
  </si>
  <si>
    <t>МПУ                   «MPU aerobic team»  Железнякова М.В.</t>
  </si>
  <si>
    <t xml:space="preserve">Ходырева Ксения Стаценко Анна Ковалева Людмила Рзаева Виктория Хрулькова Анна Гаспарян Алина        Гузь Кристина </t>
  </si>
  <si>
    <t xml:space="preserve">Бруева Мария Вандышева Александра                 Крисюк Анна             Савина Алина             Чухно Надежда          Чухно Ольга </t>
  </si>
  <si>
    <t>РХТУ        им. Д. И. Менделеева  «V-стиль»  Носик.О.В</t>
  </si>
  <si>
    <t xml:space="preserve"> МГПУ (ПИФК)               Э.И. Михайлова, 
 Е.Б. Деревлева
</t>
  </si>
  <si>
    <t xml:space="preserve"> ФГБОУ ВО НИУ МЭИ «ЛАЙМ»  Хортова Е.М.</t>
  </si>
  <si>
    <t xml:space="preserve">МГТУ им.Н.Э.         Баумана           Кохан А.А.
Федосеева С.В.
</t>
  </si>
  <si>
    <t xml:space="preserve">Довганюк Владимир Евсеева Ангелина Колокольникова Ульяна                          Кохан Анастасия Мукомел Ирина Мясищева Галина Овчинникова Наталья Прохивская Лейла </t>
  </si>
  <si>
    <t>МГТУ                им. Н.Э.         Баумана Федосеева С.В.</t>
  </si>
  <si>
    <t>МФТИ Хлебникова        М. О.</t>
  </si>
  <si>
    <t>ФГБОУ ВО НИУ МЭИ «ЛАЙМ»  Хортова Е.М.</t>
  </si>
  <si>
    <t xml:space="preserve">Гарт Елизавета Иванова Юлия      Мехова Елизавета Панкратова Анастасия Павлова Екатерина Растегаева Анастасия Шиянова Александра (зап)Моргун Елизавета </t>
  </si>
  <si>
    <t>РГУ им. А. Н. Косыгина (МГУДТ)  «REDHELL» Колягина Л. Ю.</t>
  </si>
  <si>
    <t>МАДИ            ГТУ «ЖУРФИКС»  Пронина Е.Ю.</t>
  </si>
  <si>
    <t xml:space="preserve">Баталова Ксения Зотова Анастасия Каплунова Валентина Озерова Ксения Степанова Дарья Маркина Софья </t>
  </si>
  <si>
    <t>РГУНиГ им. И.М. Губкина «SсarletRoses» Крамина С.В.
Шимонин А.И.</t>
  </si>
  <si>
    <t xml:space="preserve">Баталова Ксения Дзюина Юлия Лёвина Олеся Гуренцова Татьяна Степанова Дарья Филиппова Софья Шейдер Елизавета Эйбулатова  Мария </t>
  </si>
  <si>
    <t xml:space="preserve">РГУНиГ им. И.М.Губкина «StepDance» Крамина С.В.
Шимонин А.И.
</t>
  </si>
  <si>
    <t xml:space="preserve">РГУНиГ им. И.М. Губкина «EnergyGirls» Крамина С.В.
Шимонин А.И.
</t>
  </si>
  <si>
    <t xml:space="preserve">Клочок Инна Чугурян Светлана Подковырова Ирина Позднякова Алёна Тулюсина Анна Кузьмина Екатерина Ежова Ираида </t>
  </si>
  <si>
    <t>НИТУ МИСиС</t>
  </si>
  <si>
    <t xml:space="preserve">Михайлова Галина Зимина Анна                  Сидякова Карина Шалаева Полина Мухамеджанова Айымгул                 Кудинова Екатерина </t>
  </si>
  <si>
    <t>Финуниверситет университет Полишкене
Й.Й.</t>
  </si>
  <si>
    <t>Финансовый университет Аллянова Т.В.</t>
  </si>
  <si>
    <t xml:space="preserve">Диогенова Полина Игошева Екатерина Ильина Ольга Ковылова Ксения Маркова Наталья Поденкова Дарья </t>
  </si>
  <si>
    <t xml:space="preserve">Жукова Дарья Карпова Маргарита Клишина Ксения Сотников Антон Цай Ирина Цыпленкова Валерия </t>
  </si>
  <si>
    <t>Плясунова Юлия Степанова Анастасия Судакова Анна Федорова Виктория Шамота Екатерина Ясенкова Дарья</t>
  </si>
  <si>
    <r>
      <t xml:space="preserve">МГУДТ   </t>
    </r>
    <r>
      <rPr>
        <sz val="10"/>
        <rFont val="Arial Cyr"/>
        <charset val="204"/>
      </rPr>
      <t xml:space="preserve">                     </t>
    </r>
    <r>
      <rPr>
        <sz val="10"/>
        <rFont val="Arial Cyr"/>
        <charset val="204"/>
      </rPr>
      <t>(РГУ Косыгина)</t>
    </r>
  </si>
  <si>
    <r>
      <t xml:space="preserve">МГТУ </t>
    </r>
    <r>
      <rPr>
        <sz val="10"/>
        <rFont val="Arial Cyr"/>
        <charset val="204"/>
      </rPr>
      <t>им. Н.Э.Баумана</t>
    </r>
  </si>
  <si>
    <r>
      <t xml:space="preserve">МГПУ </t>
    </r>
    <r>
      <rPr>
        <sz val="10"/>
        <rFont val="Arial Cyr"/>
        <charset val="204"/>
      </rPr>
      <t xml:space="preserve">(ПИФК) </t>
    </r>
  </si>
  <si>
    <t>Михайлова Эльвира 1 кат.</t>
  </si>
  <si>
    <t>Головина Виктория 2 кат.</t>
  </si>
  <si>
    <t>ХИП-ХОП ФИНАЛ</t>
  </si>
  <si>
    <t>Головина Вера Анатольевна -1 Кат.</t>
  </si>
  <si>
    <t>Кузьмина Марина Юрьевна- 2 Кат.</t>
  </si>
  <si>
    <t>Головина Вера Анатольевна - 1 Кат.</t>
  </si>
  <si>
    <t>Кузьмина Марина Юрьевна - 2 Кат.</t>
  </si>
  <si>
    <r>
      <t>МПУ</t>
    </r>
    <r>
      <rPr>
        <sz val="12"/>
        <rFont val="Arial Cyr"/>
        <charset val="204"/>
      </rPr>
      <t xml:space="preserve"> (политехнический)</t>
    </r>
  </si>
  <si>
    <t>полуфинал</t>
  </si>
  <si>
    <t>ФИНАЛ</t>
  </si>
  <si>
    <t>Протокол соревнований ( командный зачет)</t>
  </si>
  <si>
    <t>Москва  КВЦ Сокольники пав. №11.1</t>
  </si>
  <si>
    <t>Московское региональное отделение Общероссийской общественной организации                   "Российский студенческий  спортивный союз"</t>
  </si>
  <si>
    <t>Московское региональное отделение Общественной организации                                                     "Росссийский студенческий спортивный союз"</t>
  </si>
  <si>
    <t xml:space="preserve">Соревнования по фитнес-аэробике в программе                                                                    XXIX Московских студенческих спортивных игр                                                                           </t>
  </si>
  <si>
    <t>Соревнования по фитнес-аэробике в программе                                                                                                 XXIX Московских студенческих спортивных игр</t>
  </si>
  <si>
    <t xml:space="preserve">Протокол соревнований </t>
  </si>
  <si>
    <t xml:space="preserve">Кузнецова Надежда Мурзина Мария Рябова Дарья               Силкина Яна               Славская Анастасия Смирнова Любовь </t>
  </si>
  <si>
    <t>Генералов Алексей Каширская Юлия Кузьмина Эмилия Луценко Полина Мутулова Цагана Переяславцева Анастасия         Чонаева Диана Шатохин Виталлий Занина Полина</t>
  </si>
  <si>
    <t xml:space="preserve">Дмитриева Дарья Урюпина Алиса Худиева Илаха Ракифкызы                  Булва Валерия        Зражевская Екатерина Соловьева Виктория </t>
  </si>
  <si>
    <t>ЗассееваАмага Глушецкая Мария Даниелова Вера Батракова Виктория Файда Елизавета Христовская Эрика Игнатьева Дарья Джафарова Дарья -зап.</t>
  </si>
  <si>
    <t>Иванова Дарья Румянцева Алина Гаврилова Марина Колганова Ольга Кривошея Ирина Пирогова Екатерина Леонтьева Ирина Былкина Анастасия Царева Екатерина</t>
  </si>
  <si>
    <t>Хмарук Елизавета Моглоева Вероника Манакова Анна Степанова Сайыына Шафеева Светлана Ляпцева Татьяна</t>
  </si>
  <si>
    <t>Долинский Андрей Плахина Елена  Костина Софья             Науар Хаддад Хайсам Иванова Анастасия Алхимова Юлия</t>
  </si>
  <si>
    <t xml:space="preserve">ГазизоваАлия            Пинаева Надежда                  Матвеева Диана                       Цветкова Полина              Мещерякова Елена Карлова Дарья            Сухова Анастасия </t>
  </si>
  <si>
    <t>Маркитантова Наталья              Кислякова Анастасия Моргунова Ольга Лебедева Екатерина Кеба Анна                 Степко Анна Сабурова Анна Рыбина Алла Маркова Екатерина Давыдова Арина</t>
  </si>
  <si>
    <t>Леухина Наталья Поляшова Татьяна Зеленская Александра Бавина Анастасия Парамонова Надежда Мартынова Ольга Жебраткина Анастасия Шелудько Вероника</t>
  </si>
  <si>
    <t xml:space="preserve">Шашлова Марина Остальцова Дарья Кленина Наталья Куртышова Анна              Эм Валерия Пессяникова Елизавета Евдокимова Алена </t>
  </si>
  <si>
    <t>Новопольцева Татьяна Долженкова Татьяна Кабылкина Екатерина Хохлова Вероника МазеинаГалина Гущина Анна Назарова Ольга</t>
  </si>
  <si>
    <t xml:space="preserve">Шашлова Марина Остальцова Дарья Кленина Наталья Куртышова Анна                Эм Валерия Пессяникова Елизавета Евдокимова Алена </t>
  </si>
  <si>
    <t xml:space="preserve">Ходырева Ксения Стаценко Анна Ковалева Людмила Рзаева Виктория Хрулькова Анна Гаспарян Алина              Гузь Кристина Коростина Александра Чеснокова Мария Шубин Вадим </t>
  </si>
  <si>
    <t xml:space="preserve">Борикун Анастасия Вашенцева Анастасия               Гвоздева Юлия                   Зубакова Виктория               Романова Мария Филиппенкова Анастасия           Смолкова Екатерина </t>
  </si>
  <si>
    <t xml:space="preserve">Березина Ксения                  Керейтов Темерлан 
Кузнецова Наталья
Ластенко Даниил 
Маркелычева Юлия              Смолкова Екатерина </t>
  </si>
  <si>
    <t xml:space="preserve">Баталова Ксения Зотова Анастасия Каплунова Валентина             Озерова Ксения Степанова Дарья Маркина Софья </t>
  </si>
  <si>
    <t>Новопольцева Татьяна,  Долженкова Татьяна, Кабылкина Екатерина, Хохлова Вероника, Назарова Ольга, Гущина Анна, Мазеина Галина</t>
  </si>
  <si>
    <t xml:space="preserve">Гарт Елизавета Иванова Юлия      Мехова Елизавета Панкратова Анастасия Павлова Екатерина Растегаева Анастасия Шиянова Александра (зап) Моргун Елизавета </t>
  </si>
  <si>
    <t xml:space="preserve">Балдина Ольга, Василевская Анастасия,             Желнина Вероника, Жукова Елизавета, Иванова Ольга, Цветкова Елизавета, Шведова Варвара </t>
  </si>
  <si>
    <t xml:space="preserve">МГПУ             (ПИФК)                Э.И. Михайлова, Е.Б. Деревлева
</t>
  </si>
  <si>
    <t xml:space="preserve">РГУНиГ          им. И.М.Губкина «StepDance» Крамина С.В.
Шимонин А.И.
</t>
  </si>
  <si>
    <t xml:space="preserve">Аронова Екатерина, Столярова Екатерина, Гугуева Виктория, Левчук Екатерина, Михалина Софья, Пономаренко Валерия, Тимофеева Алина </t>
  </si>
  <si>
    <t xml:space="preserve">Баталова Ксения Дзюина Юлия            Лёвина Олеся Гуренцова Татьяна Степанова Дарья Филиппова Софья Шейдер Елизавета Эйбулатова  Мария </t>
  </si>
  <si>
    <t>РХТУ                                    им. Д. И. Менделеева  «V-стиль»  Носик.О.В</t>
  </si>
  <si>
    <t xml:space="preserve">РГУНиГ                         им. И.М. Губкина «EnergyGirls» Крамина С.В.
Шимонин А.И.
</t>
  </si>
  <si>
    <t xml:space="preserve">Клочок Инна,                Чугурян Светлана, Подковырова Ирина, Позднякова Алёна, Тулюсина Анна, Кузьмина Екатерина, Ежова Ираида </t>
  </si>
  <si>
    <t xml:space="preserve">Леухина Наталья, Поляшова Татьяна, Зеленская Александра,               Бавина Анастасия, Парамонова Надежда, Мартынова Ольга, Жебраткина Анастасия,  Шелудько Вероника </t>
  </si>
  <si>
    <t>«V-стиль» РХТУ                    им. Д. И. Менделеева Сомов А.Р Кладова Д.Ю.</t>
  </si>
  <si>
    <r>
      <t xml:space="preserve">Финансовый университет </t>
    </r>
    <r>
      <rPr>
        <sz val="8"/>
        <rFont val="Times New Roman"/>
        <family val="1"/>
        <charset val="204"/>
      </rPr>
      <t>Низаметдинова З.Х</t>
    </r>
  </si>
  <si>
    <t>РГУ им. А. Н. Косыгина (МГУДТ) «REDHELL»  Колягина Л.Ю.</t>
  </si>
  <si>
    <t>РГАУ- МСХА              им. К.А. Тимирязева Петрова О.А.</t>
  </si>
  <si>
    <t>«V-стиль» РХТУ          им. Д. И. Менделеева Сомов А.Р Кладова Д.Ю.</t>
  </si>
  <si>
    <t>Долинский Андрей, Плахина Елена,                Костина Софья,                         Хаддад Навар,                 Иванова Анастасия, Алхимова Юлия</t>
  </si>
  <si>
    <t xml:space="preserve">Жукова Дарья,                   Карпова Маргарита, Клишина Ксения, Сотников Антон,                  Цай Ирина, Цыпленкова Валерия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</si>
</sst>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9" x14ac:knownFonts="1"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indexed="8"/>
      <name val="Calibri"/>
      <family val="2"/>
      <charset val="204"/>
    </font>
    <font>
      <b/>
      <sz val="18"/>
      <name val="Monotype Corsiva"/>
      <family val="4"/>
    </font>
    <font>
      <b/>
      <sz val="10"/>
      <name val="Times New Roman Cyr"/>
      <family val="1"/>
      <charset val="204"/>
    </font>
    <font>
      <b/>
      <i/>
      <sz val="12"/>
      <name val="Times New Roman"/>
      <family val="1"/>
      <charset val="204"/>
    </font>
    <font>
      <i/>
      <sz val="8"/>
      <name val="Arial Cyr"/>
      <family val="2"/>
      <charset val="204"/>
    </font>
    <font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charset val="204"/>
    </font>
    <font>
      <b/>
      <i/>
      <sz val="11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u/>
      <sz val="10"/>
      <name val="Arial Cyr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sz val="12"/>
      <name val="Monotype Corsiva"/>
      <family val="4"/>
      <charset val="204"/>
    </font>
    <font>
      <b/>
      <sz val="12"/>
      <name val="Monotype Corsiva"/>
      <family val="4"/>
      <charset val="204"/>
    </font>
    <font>
      <i/>
      <sz val="10"/>
      <color indexed="9"/>
      <name val="Times New Roman Cyr"/>
      <family val="1"/>
      <charset val="204"/>
    </font>
    <font>
      <sz val="10"/>
      <color indexed="9"/>
      <name val="Arial Cyr"/>
      <charset val="204"/>
    </font>
    <font>
      <i/>
      <sz val="10"/>
      <color indexed="9"/>
      <name val="Times New Roman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color indexed="9"/>
      <name val="Times New Roman Cyr"/>
      <charset val="204"/>
    </font>
    <font>
      <sz val="9"/>
      <name val="Arial Rounded MT Bold"/>
      <family val="2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1" fontId="7" fillId="0" borderId="0" xfId="0" applyNumberFormat="1" applyFont="1"/>
    <xf numFmtId="0" fontId="7" fillId="0" borderId="0" xfId="0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0" fontId="10" fillId="0" borderId="0" xfId="0" applyFont="1" applyAlignment="1"/>
    <xf numFmtId="164" fontId="7" fillId="0" borderId="0" xfId="0" applyNumberFormat="1" applyFont="1"/>
    <xf numFmtId="0" fontId="14" fillId="0" borderId="0" xfId="0" applyFont="1" applyAlignment="1"/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1" fillId="0" borderId="0" xfId="0" applyFont="1" applyFill="1"/>
    <xf numFmtId="0" fontId="13" fillId="0" borderId="0" xfId="0" applyFont="1" applyAlignment="1">
      <alignment horizontal="center" wrapText="1"/>
    </xf>
    <xf numFmtId="0" fontId="15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17" fillId="0" borderId="1" xfId="0" applyFont="1" applyBorder="1" applyAlignment="1">
      <alignment horizontal="center" vertical="center" wrapText="1"/>
    </xf>
    <xf numFmtId="14" fontId="14" fillId="0" borderId="0" xfId="0" applyNumberFormat="1" applyFont="1" applyAlignment="1"/>
    <xf numFmtId="2" fontId="3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/>
    <xf numFmtId="2" fontId="20" fillId="0" borderId="0" xfId="0" applyNumberFormat="1" applyFont="1" applyBorder="1" applyAlignment="1">
      <alignment horizontal="left"/>
    </xf>
    <xf numFmtId="2" fontId="19" fillId="0" borderId="0" xfId="0" applyNumberFormat="1" applyFont="1" applyBorder="1" applyAlignment="1">
      <alignment horizontal="left"/>
    </xf>
    <xf numFmtId="0" fontId="19" fillId="0" borderId="1" xfId="0" applyFont="1" applyBorder="1" applyAlignment="1">
      <alignment horizontal="center" vertical="center"/>
    </xf>
    <xf numFmtId="0" fontId="22" fillId="0" borderId="0" xfId="0" applyFont="1" applyAlignment="1"/>
    <xf numFmtId="2" fontId="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7" fillId="0" borderId="0" xfId="0" applyFont="1"/>
    <xf numFmtId="0" fontId="16" fillId="0" borderId="1" xfId="0" applyFont="1" applyBorder="1" applyAlignment="1">
      <alignment horizontal="center" vertical="center" wrapText="1" shrinkToFit="1"/>
    </xf>
    <xf numFmtId="0" fontId="31" fillId="0" borderId="0" xfId="0" applyFont="1" applyAlignment="1">
      <alignment horizontal="right"/>
    </xf>
    <xf numFmtId="0" fontId="32" fillId="0" borderId="0" xfId="0" applyFont="1"/>
    <xf numFmtId="0" fontId="0" fillId="0" borderId="1" xfId="0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6" fillId="0" borderId="0" xfId="0" applyFont="1" applyAlignment="1"/>
    <xf numFmtId="0" fontId="32" fillId="0" borderId="0" xfId="0" applyFont="1" applyAlignment="1">
      <alignment horizontal="left" vertical="top"/>
    </xf>
    <xf numFmtId="0" fontId="16" fillId="0" borderId="1" xfId="0" applyFont="1" applyBorder="1" applyAlignment="1">
      <alignment horizontal="center" vertical="top" wrapText="1" shrinkToFit="1"/>
    </xf>
    <xf numFmtId="0" fontId="24" fillId="0" borderId="3" xfId="0" applyFont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top" wrapText="1"/>
    </xf>
    <xf numFmtId="0" fontId="19" fillId="0" borderId="0" xfId="0" applyFont="1" applyAlignment="1"/>
    <xf numFmtId="0" fontId="23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0" fillId="0" borderId="0" xfId="0" applyAlignment="1"/>
    <xf numFmtId="0" fontId="0" fillId="0" borderId="1" xfId="0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2" fontId="16" fillId="0" borderId="1" xfId="0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0" fillId="0" borderId="0" xfId="0" applyFont="1"/>
    <xf numFmtId="2" fontId="3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/>
    <xf numFmtId="0" fontId="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Font="1" applyAlignment="1"/>
    <xf numFmtId="0" fontId="12" fillId="0" borderId="7" xfId="0" applyFont="1" applyBorder="1" applyAlignment="1"/>
    <xf numFmtId="0" fontId="0" fillId="0" borderId="7" xfId="0" applyFont="1" applyBorder="1" applyAlignment="1"/>
    <xf numFmtId="0" fontId="0" fillId="0" borderId="0" xfId="0" applyFont="1" applyBorder="1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9" fillId="2" borderId="0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/>
    </xf>
    <xf numFmtId="1" fontId="18" fillId="2" borderId="6" xfId="0" applyNumberFormat="1" applyFont="1" applyFill="1" applyBorder="1" applyAlignment="1">
      <alignment horizontal="center" vertical="center" wrapText="1"/>
    </xf>
    <xf numFmtId="0" fontId="32" fillId="2" borderId="0" xfId="0" applyFont="1" applyFill="1"/>
    <xf numFmtId="0" fontId="0" fillId="2" borderId="0" xfId="0" applyFill="1"/>
    <xf numFmtId="0" fontId="34" fillId="0" borderId="3" xfId="0" applyFont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shrinkToFit="1"/>
    </xf>
    <xf numFmtId="2" fontId="3" fillId="3" borderId="1" xfId="0" applyNumberFormat="1" applyFont="1" applyFill="1" applyBorder="1" applyAlignment="1">
      <alignment horizontal="center" vertical="center" shrinkToFit="1"/>
    </xf>
    <xf numFmtId="2" fontId="16" fillId="3" borderId="1" xfId="0" applyNumberFormat="1" applyFont="1" applyFill="1" applyBorder="1" applyAlignment="1">
      <alignment horizontal="center" vertical="center" shrinkToFit="1"/>
    </xf>
    <xf numFmtId="165" fontId="16" fillId="3" borderId="1" xfId="0" applyNumberFormat="1" applyFont="1" applyFill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shrinkToFit="1"/>
    </xf>
    <xf numFmtId="0" fontId="35" fillId="0" borderId="4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/>
    <xf numFmtId="0" fontId="0" fillId="0" borderId="0" xfId="0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/>
    <xf numFmtId="0" fontId="22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0" fontId="19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6" xfId="0" applyBorder="1" applyAlignment="1"/>
    <xf numFmtId="0" fontId="4" fillId="0" borderId="0" xfId="0" applyFont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S38"/>
  <sheetViews>
    <sheetView view="pageBreakPreview" topLeftCell="A31" zoomScaleSheetLayoutView="100" workbookViewId="0">
      <selection activeCell="B44" sqref="B44"/>
    </sheetView>
  </sheetViews>
  <sheetFormatPr defaultRowHeight="12.75" x14ac:dyDescent="0.2"/>
  <cols>
    <col min="1" max="1" width="3.7109375" customWidth="1"/>
    <col min="2" max="2" width="19.28515625" customWidth="1"/>
    <col min="3" max="3" width="11.7109375" customWidth="1"/>
    <col min="4" max="6" width="5.85546875" customWidth="1"/>
    <col min="7" max="7" width="7.7109375" customWidth="1"/>
    <col min="8" max="9" width="5.85546875" customWidth="1"/>
    <col min="10" max="10" width="7.7109375" customWidth="1"/>
    <col min="11" max="11" width="8.42578125" customWidth="1"/>
    <col min="12" max="12" width="7.7109375" customWidth="1"/>
    <col min="13" max="13" width="2" hidden="1" customWidth="1"/>
    <col min="14" max="14" width="5.7109375" customWidth="1"/>
    <col min="15" max="15" width="6" customWidth="1"/>
  </cols>
  <sheetData>
    <row r="1" spans="1:19" s="5" customFormat="1" ht="1.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6"/>
      <c r="P1" s="16"/>
      <c r="Q1" s="16"/>
      <c r="R1" s="16"/>
      <c r="S1" s="16"/>
    </row>
    <row r="2" spans="1:19" s="5" customFormat="1" ht="39" customHeight="1" x14ac:dyDescent="0.35">
      <c r="A2" s="128" t="s">
        <v>118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0"/>
      <c r="P2" s="20"/>
      <c r="Q2" s="20"/>
      <c r="R2" s="20"/>
      <c r="S2" s="4"/>
    </row>
    <row r="3" spans="1:19" s="5" customFormat="1" ht="33.75" customHeight="1" x14ac:dyDescent="0.35">
      <c r="A3" s="129" t="s">
        <v>120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0"/>
      <c r="P3" s="20"/>
      <c r="Q3" s="20"/>
      <c r="R3" s="20"/>
      <c r="S3" s="4"/>
    </row>
    <row r="4" spans="1:19" s="5" customFormat="1" ht="23.25" customHeight="1" x14ac:dyDescent="0.35">
      <c r="A4" s="130" t="s">
        <v>121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20"/>
      <c r="P4" s="20"/>
      <c r="Q4" s="20"/>
      <c r="R4" s="20"/>
      <c r="S4" s="4"/>
    </row>
    <row r="5" spans="1:19" s="5" customFormat="1" ht="12.75" customHeight="1" x14ac:dyDescent="0.3">
      <c r="A5" s="140" t="s">
        <v>47</v>
      </c>
      <c r="B5" s="141"/>
      <c r="C5" s="6"/>
      <c r="D5" s="6"/>
      <c r="E5" s="142"/>
      <c r="F5" s="143"/>
      <c r="G5" s="39"/>
      <c r="H5" s="3"/>
      <c r="I5" s="144" t="s">
        <v>46</v>
      </c>
      <c r="J5" s="145"/>
      <c r="K5" s="145"/>
      <c r="L5" s="145"/>
      <c r="M5" s="145"/>
      <c r="N5" s="145"/>
      <c r="O5" s="21"/>
      <c r="P5" s="21"/>
      <c r="Q5" s="21"/>
      <c r="R5" s="21"/>
      <c r="S5" s="4"/>
    </row>
    <row r="6" spans="1:19" s="5" customFormat="1" ht="13.5" x14ac:dyDescent="0.25">
      <c r="A6" s="6"/>
      <c r="B6" s="7" t="s">
        <v>42</v>
      </c>
      <c r="C6" s="8"/>
      <c r="D6" s="8"/>
      <c r="E6" s="146"/>
      <c r="F6" s="147"/>
      <c r="G6" s="147"/>
      <c r="I6" s="146"/>
      <c r="J6" s="141"/>
      <c r="K6" s="141"/>
      <c r="L6" s="6"/>
      <c r="M6" s="9"/>
      <c r="N6" s="3"/>
      <c r="O6" s="3"/>
      <c r="P6" s="3"/>
      <c r="Q6" s="3"/>
      <c r="R6" s="10"/>
      <c r="S6" s="16"/>
    </row>
    <row r="7" spans="1:19" s="5" customFormat="1" ht="13.5" x14ac:dyDescent="0.25">
      <c r="A7" s="3"/>
      <c r="B7" s="13" t="s">
        <v>113</v>
      </c>
      <c r="C7" s="71"/>
      <c r="D7" s="12"/>
      <c r="E7" s="80"/>
      <c r="F7" s="81"/>
      <c r="G7" s="81"/>
      <c r="H7" s="81"/>
      <c r="I7" s="12"/>
      <c r="J7" s="11"/>
      <c r="K7" s="81"/>
      <c r="L7" s="81"/>
      <c r="M7" s="15"/>
      <c r="N7" s="16"/>
      <c r="O7" s="16"/>
      <c r="P7" s="16"/>
      <c r="Q7" s="16"/>
      <c r="R7" s="16"/>
      <c r="S7" s="16"/>
    </row>
    <row r="8" spans="1:19" s="5" customFormat="1" ht="3.75" customHeight="1" x14ac:dyDescent="0.25">
      <c r="A8" s="17"/>
      <c r="B8" s="27"/>
      <c r="C8" s="12"/>
      <c r="D8" s="12"/>
      <c r="E8" s="14"/>
      <c r="F8" s="81"/>
      <c r="G8" s="81"/>
      <c r="H8" s="81"/>
      <c r="I8" s="12"/>
      <c r="J8" s="14"/>
      <c r="K8" s="81"/>
      <c r="L8" s="81"/>
      <c r="M8" s="18"/>
      <c r="N8" s="13"/>
      <c r="O8" s="13"/>
      <c r="P8" s="19"/>
      <c r="Q8" s="13"/>
      <c r="R8" s="16"/>
      <c r="S8" s="16"/>
    </row>
    <row r="9" spans="1:19" ht="15" hidden="1" customHeight="1" x14ac:dyDescent="0.25">
      <c r="A9" s="17"/>
      <c r="B9" s="11"/>
      <c r="C9" s="12"/>
      <c r="D9" s="12"/>
      <c r="E9" s="82"/>
      <c r="F9" s="83"/>
      <c r="G9" s="83"/>
      <c r="H9" s="83"/>
      <c r="I9" s="84"/>
      <c r="J9" s="76"/>
      <c r="K9" s="12"/>
      <c r="L9" s="14"/>
      <c r="M9" s="32"/>
      <c r="N9" s="32"/>
      <c r="O9" s="13"/>
      <c r="P9" s="13"/>
      <c r="Q9" s="19"/>
      <c r="R9" s="13"/>
      <c r="S9" s="16"/>
    </row>
    <row r="10" spans="1:19" ht="12.75" customHeight="1" x14ac:dyDescent="0.2">
      <c r="A10" s="136" t="s">
        <v>1</v>
      </c>
      <c r="B10" s="136" t="s">
        <v>2</v>
      </c>
      <c r="C10" s="136" t="s">
        <v>10</v>
      </c>
      <c r="D10" s="138" t="s">
        <v>4</v>
      </c>
      <c r="E10" s="138"/>
      <c r="F10" s="137"/>
      <c r="G10" s="139"/>
      <c r="H10" s="138" t="s">
        <v>0</v>
      </c>
      <c r="I10" s="137"/>
      <c r="J10" s="139"/>
      <c r="K10" s="136" t="s">
        <v>29</v>
      </c>
      <c r="L10" s="150" t="s">
        <v>31</v>
      </c>
      <c r="M10" s="136" t="s">
        <v>6</v>
      </c>
      <c r="N10" s="136" t="s">
        <v>3</v>
      </c>
    </row>
    <row r="11" spans="1:19" x14ac:dyDescent="0.2">
      <c r="A11" s="136"/>
      <c r="B11" s="136"/>
      <c r="C11" s="136"/>
      <c r="D11" s="49">
        <v>1</v>
      </c>
      <c r="E11" s="49">
        <v>2</v>
      </c>
      <c r="F11" s="49">
        <v>3</v>
      </c>
      <c r="G11" s="152" t="s">
        <v>30</v>
      </c>
      <c r="H11" s="49">
        <v>1</v>
      </c>
      <c r="I11" s="49">
        <v>2</v>
      </c>
      <c r="J11" s="152" t="s">
        <v>30</v>
      </c>
      <c r="K11" s="157"/>
      <c r="L11" s="151"/>
      <c r="M11" s="137"/>
      <c r="N11" s="137"/>
    </row>
    <row r="12" spans="1:19" ht="24" customHeight="1" x14ac:dyDescent="0.2">
      <c r="A12" s="137"/>
      <c r="B12" s="137"/>
      <c r="C12" s="137"/>
      <c r="D12" s="48" t="s">
        <v>5</v>
      </c>
      <c r="E12" s="48" t="s">
        <v>5</v>
      </c>
      <c r="F12" s="48" t="s">
        <v>5</v>
      </c>
      <c r="G12" s="153"/>
      <c r="H12" s="48" t="s">
        <v>5</v>
      </c>
      <c r="I12" s="48" t="s">
        <v>5</v>
      </c>
      <c r="J12" s="153"/>
      <c r="K12" s="157"/>
      <c r="L12" s="151"/>
      <c r="M12" s="137"/>
      <c r="N12" s="137"/>
      <c r="P12" s="22"/>
    </row>
    <row r="13" spans="1:19" ht="87" customHeight="1" x14ac:dyDescent="0.2">
      <c r="A13" s="38">
        <v>11</v>
      </c>
      <c r="B13" s="70" t="s">
        <v>138</v>
      </c>
      <c r="C13" s="57" t="s">
        <v>90</v>
      </c>
      <c r="D13" s="30">
        <v>9</v>
      </c>
      <c r="E13" s="30">
        <v>8.9</v>
      </c>
      <c r="F13" s="30">
        <v>9.5</v>
      </c>
      <c r="G13" s="45">
        <f t="shared" ref="G13:G32" si="0">SUM(D13+E13+F13)</f>
        <v>27.4</v>
      </c>
      <c r="H13" s="30">
        <v>9.1999999999999993</v>
      </c>
      <c r="I13" s="30">
        <v>8.6</v>
      </c>
      <c r="J13" s="45">
        <f t="shared" ref="J13:J28" si="1">SUM(H13+I13)</f>
        <v>17.799999999999997</v>
      </c>
      <c r="K13" s="40"/>
      <c r="L13" s="45">
        <f t="shared" ref="L13:L32" si="2">(SUM(G13+J13)*1.5)-K13</f>
        <v>67.8</v>
      </c>
      <c r="M13" s="28"/>
      <c r="N13" s="29">
        <f t="shared" ref="N13:N26" si="3">RANK(L13,$L$13:$L$32,0)</f>
        <v>1</v>
      </c>
      <c r="O13" s="53"/>
    </row>
    <row r="14" spans="1:19" ht="99.75" customHeight="1" x14ac:dyDescent="0.2">
      <c r="A14" s="38">
        <v>12</v>
      </c>
      <c r="B14" s="70" t="s">
        <v>139</v>
      </c>
      <c r="C14" s="57" t="s">
        <v>60</v>
      </c>
      <c r="D14" s="30">
        <v>8.4</v>
      </c>
      <c r="E14" s="30">
        <v>8.5</v>
      </c>
      <c r="F14" s="30">
        <v>8.9</v>
      </c>
      <c r="G14" s="45">
        <f t="shared" si="0"/>
        <v>25.799999999999997</v>
      </c>
      <c r="H14" s="30">
        <v>9</v>
      </c>
      <c r="I14" s="30">
        <v>8.6</v>
      </c>
      <c r="J14" s="45">
        <f t="shared" si="1"/>
        <v>17.600000000000001</v>
      </c>
      <c r="K14" s="40"/>
      <c r="L14" s="45">
        <f t="shared" si="2"/>
        <v>65.099999999999994</v>
      </c>
      <c r="M14" s="28"/>
      <c r="N14" s="29">
        <f t="shared" si="3"/>
        <v>2</v>
      </c>
      <c r="O14" s="53"/>
    </row>
    <row r="15" spans="1:19" ht="117.75" customHeight="1" x14ac:dyDescent="0.2">
      <c r="A15" s="38">
        <v>17</v>
      </c>
      <c r="B15" s="122" t="s">
        <v>140</v>
      </c>
      <c r="C15" s="120" t="s">
        <v>85</v>
      </c>
      <c r="D15" s="30">
        <v>8.6</v>
      </c>
      <c r="E15" s="30">
        <v>8.6</v>
      </c>
      <c r="F15" s="30">
        <v>8.5</v>
      </c>
      <c r="G15" s="45">
        <f t="shared" si="0"/>
        <v>25.7</v>
      </c>
      <c r="H15" s="30">
        <v>8.8000000000000007</v>
      </c>
      <c r="I15" s="30">
        <v>8.5</v>
      </c>
      <c r="J15" s="45">
        <f t="shared" si="1"/>
        <v>17.3</v>
      </c>
      <c r="K15" s="40"/>
      <c r="L15" s="45">
        <f t="shared" si="2"/>
        <v>64.5</v>
      </c>
      <c r="M15" s="28"/>
      <c r="N15" s="29">
        <f t="shared" si="3"/>
        <v>3</v>
      </c>
      <c r="O15" s="53"/>
    </row>
    <row r="16" spans="1:19" ht="96.75" customHeight="1" x14ac:dyDescent="0.2">
      <c r="A16" s="38">
        <v>9</v>
      </c>
      <c r="B16" s="70" t="s">
        <v>77</v>
      </c>
      <c r="C16" s="57" t="s">
        <v>62</v>
      </c>
      <c r="D16" s="30">
        <v>8.1999999999999993</v>
      </c>
      <c r="E16" s="30">
        <v>8.3000000000000007</v>
      </c>
      <c r="F16" s="30">
        <v>8.4</v>
      </c>
      <c r="G16" s="45">
        <f t="shared" si="0"/>
        <v>24.9</v>
      </c>
      <c r="H16" s="30">
        <v>8.3000000000000007</v>
      </c>
      <c r="I16" s="30">
        <v>8</v>
      </c>
      <c r="J16" s="45">
        <f t="shared" si="1"/>
        <v>16.3</v>
      </c>
      <c r="K16" s="40"/>
      <c r="L16" s="45">
        <f t="shared" si="2"/>
        <v>61.800000000000004</v>
      </c>
      <c r="M16" s="28"/>
      <c r="N16" s="29">
        <f t="shared" si="3"/>
        <v>4</v>
      </c>
      <c r="O16" s="53"/>
      <c r="P16" s="22"/>
    </row>
    <row r="17" spans="1:16" ht="96.75" customHeight="1" x14ac:dyDescent="0.2">
      <c r="A17" s="38">
        <v>5</v>
      </c>
      <c r="B17" s="70" t="s">
        <v>48</v>
      </c>
      <c r="C17" s="57" t="s">
        <v>83</v>
      </c>
      <c r="D17" s="30">
        <v>7.5</v>
      </c>
      <c r="E17" s="30">
        <v>7.7</v>
      </c>
      <c r="F17" s="30">
        <v>8.1999999999999993</v>
      </c>
      <c r="G17" s="45">
        <f t="shared" si="0"/>
        <v>23.4</v>
      </c>
      <c r="H17" s="30">
        <v>7.6</v>
      </c>
      <c r="I17" s="30">
        <v>7.6</v>
      </c>
      <c r="J17" s="45">
        <f t="shared" si="1"/>
        <v>15.2</v>
      </c>
      <c r="K17" s="40"/>
      <c r="L17" s="45">
        <f t="shared" si="2"/>
        <v>57.899999999999991</v>
      </c>
      <c r="M17" s="28"/>
      <c r="N17" s="29">
        <f t="shared" si="3"/>
        <v>5</v>
      </c>
      <c r="O17" s="53"/>
      <c r="P17" s="22"/>
    </row>
    <row r="18" spans="1:16" ht="96.75" customHeight="1" x14ac:dyDescent="0.2">
      <c r="A18" s="38">
        <v>13</v>
      </c>
      <c r="B18" s="70" t="s">
        <v>129</v>
      </c>
      <c r="C18" s="57" t="s">
        <v>72</v>
      </c>
      <c r="D18" s="30">
        <v>7.6</v>
      </c>
      <c r="E18" s="30">
        <v>7.6</v>
      </c>
      <c r="F18" s="30">
        <v>7.6</v>
      </c>
      <c r="G18" s="45">
        <f t="shared" si="0"/>
        <v>22.799999999999997</v>
      </c>
      <c r="H18" s="30">
        <v>7.7</v>
      </c>
      <c r="I18" s="30">
        <v>7.4</v>
      </c>
      <c r="J18" s="45">
        <f t="shared" si="1"/>
        <v>15.100000000000001</v>
      </c>
      <c r="K18" s="40"/>
      <c r="L18" s="45">
        <f t="shared" si="2"/>
        <v>56.849999999999994</v>
      </c>
      <c r="M18" s="28"/>
      <c r="N18" s="29">
        <f t="shared" si="3"/>
        <v>6</v>
      </c>
      <c r="O18" s="53"/>
    </row>
    <row r="19" spans="1:16" ht="83.25" customHeight="1" x14ac:dyDescent="0.2">
      <c r="A19" s="38">
        <v>16</v>
      </c>
      <c r="B19" s="70" t="s">
        <v>99</v>
      </c>
      <c r="C19" s="57" t="s">
        <v>21</v>
      </c>
      <c r="D19" s="30">
        <v>7.5</v>
      </c>
      <c r="E19" s="30">
        <v>7.5</v>
      </c>
      <c r="F19" s="30">
        <v>7</v>
      </c>
      <c r="G19" s="45">
        <f t="shared" si="0"/>
        <v>22</v>
      </c>
      <c r="H19" s="30">
        <v>7.2</v>
      </c>
      <c r="I19" s="30">
        <v>8</v>
      </c>
      <c r="J19" s="45">
        <f t="shared" si="1"/>
        <v>15.2</v>
      </c>
      <c r="K19" s="40"/>
      <c r="L19" s="45">
        <f t="shared" si="2"/>
        <v>55.800000000000004</v>
      </c>
      <c r="M19" s="28"/>
      <c r="N19" s="29">
        <f t="shared" si="3"/>
        <v>7</v>
      </c>
      <c r="O19" s="53"/>
    </row>
    <row r="20" spans="1:16" ht="96.75" customHeight="1" x14ac:dyDescent="0.2">
      <c r="A20" s="38">
        <v>8</v>
      </c>
      <c r="B20" s="70" t="s">
        <v>127</v>
      </c>
      <c r="C20" s="57" t="s">
        <v>71</v>
      </c>
      <c r="D20" s="30">
        <v>7.7</v>
      </c>
      <c r="E20" s="30">
        <v>7.4</v>
      </c>
      <c r="F20" s="30">
        <v>7.3</v>
      </c>
      <c r="G20" s="45">
        <f t="shared" si="0"/>
        <v>22.400000000000002</v>
      </c>
      <c r="H20" s="30">
        <v>7.2</v>
      </c>
      <c r="I20" s="30">
        <v>7.5</v>
      </c>
      <c r="J20" s="45">
        <f t="shared" si="1"/>
        <v>14.7</v>
      </c>
      <c r="K20" s="40"/>
      <c r="L20" s="45">
        <f t="shared" si="2"/>
        <v>55.650000000000006</v>
      </c>
      <c r="M20" s="28"/>
      <c r="N20" s="29">
        <f t="shared" si="3"/>
        <v>8</v>
      </c>
      <c r="O20" s="53"/>
      <c r="P20" s="22"/>
    </row>
    <row r="21" spans="1:16" ht="96.75" customHeight="1" x14ac:dyDescent="0.2">
      <c r="A21" s="38">
        <v>4</v>
      </c>
      <c r="B21" s="70" t="s">
        <v>51</v>
      </c>
      <c r="C21" s="57" t="s">
        <v>142</v>
      </c>
      <c r="D21" s="30">
        <v>6.9</v>
      </c>
      <c r="E21" s="30">
        <v>7.2</v>
      </c>
      <c r="F21" s="30">
        <v>7.4</v>
      </c>
      <c r="G21" s="45">
        <f t="shared" si="0"/>
        <v>21.5</v>
      </c>
      <c r="H21" s="30">
        <v>7.5</v>
      </c>
      <c r="I21" s="30">
        <v>6.6</v>
      </c>
      <c r="J21" s="45">
        <f t="shared" si="1"/>
        <v>14.1</v>
      </c>
      <c r="K21" s="40"/>
      <c r="L21" s="45">
        <f t="shared" si="2"/>
        <v>53.400000000000006</v>
      </c>
      <c r="M21" s="28"/>
      <c r="N21" s="29">
        <f t="shared" si="3"/>
        <v>9</v>
      </c>
      <c r="O21" s="53"/>
      <c r="P21" s="22"/>
    </row>
    <row r="22" spans="1:16" ht="96.75" customHeight="1" x14ac:dyDescent="0.2">
      <c r="A22" s="38">
        <v>19</v>
      </c>
      <c r="B22" s="70" t="s">
        <v>124</v>
      </c>
      <c r="C22" s="57" t="s">
        <v>69</v>
      </c>
      <c r="D22" s="30">
        <v>7.1</v>
      </c>
      <c r="E22" s="30">
        <v>7.1</v>
      </c>
      <c r="F22" s="30">
        <v>6.7</v>
      </c>
      <c r="G22" s="45">
        <f t="shared" si="0"/>
        <v>20.9</v>
      </c>
      <c r="H22" s="30">
        <v>6.8</v>
      </c>
      <c r="I22" s="30">
        <v>6.7</v>
      </c>
      <c r="J22" s="45">
        <f t="shared" si="1"/>
        <v>13.5</v>
      </c>
      <c r="K22" s="40"/>
      <c r="L22" s="45">
        <f t="shared" si="2"/>
        <v>51.599999999999994</v>
      </c>
      <c r="M22" s="28"/>
      <c r="N22" s="29">
        <f t="shared" si="3"/>
        <v>10</v>
      </c>
      <c r="O22" s="53"/>
    </row>
    <row r="23" spans="1:16" ht="108.75" customHeight="1" x14ac:dyDescent="0.2">
      <c r="A23" s="38">
        <v>6</v>
      </c>
      <c r="B23" s="70" t="s">
        <v>136</v>
      </c>
      <c r="C23" s="57" t="s">
        <v>34</v>
      </c>
      <c r="D23" s="30">
        <v>7.1</v>
      </c>
      <c r="E23" s="30">
        <v>6.9</v>
      </c>
      <c r="F23" s="30">
        <v>6.5</v>
      </c>
      <c r="G23" s="45">
        <f t="shared" si="0"/>
        <v>20.5</v>
      </c>
      <c r="H23" s="30">
        <v>6.7</v>
      </c>
      <c r="I23" s="30">
        <v>6.9</v>
      </c>
      <c r="J23" s="45">
        <f t="shared" si="1"/>
        <v>13.600000000000001</v>
      </c>
      <c r="K23" s="40"/>
      <c r="L23" s="45">
        <f t="shared" si="2"/>
        <v>51.150000000000006</v>
      </c>
      <c r="M23" s="28"/>
      <c r="N23" s="29">
        <f t="shared" si="3"/>
        <v>11</v>
      </c>
      <c r="O23" s="53"/>
      <c r="P23" s="22"/>
    </row>
    <row r="24" spans="1:16" ht="96.75" customHeight="1" x14ac:dyDescent="0.2">
      <c r="A24" s="38">
        <v>20</v>
      </c>
      <c r="B24" s="70" t="s">
        <v>96</v>
      </c>
      <c r="C24" s="56" t="s">
        <v>95</v>
      </c>
      <c r="D24" s="30">
        <v>7.3</v>
      </c>
      <c r="E24" s="30">
        <v>6.3</v>
      </c>
      <c r="F24" s="30">
        <v>6.6</v>
      </c>
      <c r="G24" s="45">
        <f t="shared" si="0"/>
        <v>20.2</v>
      </c>
      <c r="H24" s="30">
        <v>6.6</v>
      </c>
      <c r="I24" s="30">
        <v>7.1</v>
      </c>
      <c r="J24" s="45">
        <f t="shared" si="1"/>
        <v>13.7</v>
      </c>
      <c r="K24" s="40"/>
      <c r="L24" s="45">
        <f t="shared" si="2"/>
        <v>50.849999999999994</v>
      </c>
      <c r="M24" s="28"/>
      <c r="N24" s="29">
        <f t="shared" si="3"/>
        <v>12</v>
      </c>
      <c r="O24" s="53"/>
    </row>
    <row r="25" spans="1:16" ht="124.5" customHeight="1" x14ac:dyDescent="0.2">
      <c r="A25" s="38">
        <v>14</v>
      </c>
      <c r="B25" s="70" t="s">
        <v>54</v>
      </c>
      <c r="C25" s="57" t="s">
        <v>84</v>
      </c>
      <c r="D25" s="30">
        <v>6.6</v>
      </c>
      <c r="E25" s="30">
        <v>6.6</v>
      </c>
      <c r="F25" s="30">
        <v>6.4</v>
      </c>
      <c r="G25" s="45">
        <f t="shared" si="0"/>
        <v>19.600000000000001</v>
      </c>
      <c r="H25" s="30">
        <v>6.4</v>
      </c>
      <c r="I25" s="30">
        <v>6.9</v>
      </c>
      <c r="J25" s="45">
        <f t="shared" si="1"/>
        <v>13.3</v>
      </c>
      <c r="K25" s="40"/>
      <c r="L25" s="45">
        <f t="shared" si="2"/>
        <v>49.350000000000009</v>
      </c>
      <c r="M25" s="28"/>
      <c r="N25" s="29">
        <f t="shared" si="3"/>
        <v>13</v>
      </c>
      <c r="O25" s="53"/>
    </row>
    <row r="26" spans="1:16" ht="124.5" customHeight="1" x14ac:dyDescent="0.2">
      <c r="A26" s="38">
        <v>18</v>
      </c>
      <c r="B26" s="70" t="s">
        <v>76</v>
      </c>
      <c r="C26" s="57" t="s">
        <v>87</v>
      </c>
      <c r="D26" s="30">
        <v>7</v>
      </c>
      <c r="E26" s="30">
        <v>6.4</v>
      </c>
      <c r="F26" s="30">
        <v>6.1</v>
      </c>
      <c r="G26" s="45">
        <f t="shared" si="0"/>
        <v>19.5</v>
      </c>
      <c r="H26" s="30">
        <v>6.2</v>
      </c>
      <c r="I26" s="30">
        <v>7</v>
      </c>
      <c r="J26" s="45">
        <f t="shared" si="1"/>
        <v>13.2</v>
      </c>
      <c r="K26" s="40"/>
      <c r="L26" s="45">
        <f t="shared" si="2"/>
        <v>49.050000000000004</v>
      </c>
      <c r="M26" s="28"/>
      <c r="N26" s="29">
        <f t="shared" si="3"/>
        <v>14</v>
      </c>
      <c r="O26" s="53"/>
    </row>
    <row r="27" spans="1:16" ht="114" customHeight="1" x14ac:dyDescent="0.2">
      <c r="A27" s="87">
        <v>3</v>
      </c>
      <c r="B27" s="123" t="s">
        <v>141</v>
      </c>
      <c r="C27" s="121" t="s">
        <v>74</v>
      </c>
      <c r="D27" s="100">
        <v>6.3</v>
      </c>
      <c r="E27" s="100">
        <v>6.7</v>
      </c>
      <c r="F27" s="100">
        <v>6.8</v>
      </c>
      <c r="G27" s="101">
        <f t="shared" si="0"/>
        <v>19.8</v>
      </c>
      <c r="H27" s="100">
        <v>6.5</v>
      </c>
      <c r="I27" s="100">
        <v>6.4</v>
      </c>
      <c r="J27" s="101">
        <f t="shared" si="1"/>
        <v>12.9</v>
      </c>
      <c r="K27" s="102"/>
      <c r="L27" s="101">
        <f t="shared" si="2"/>
        <v>49.050000000000004</v>
      </c>
      <c r="M27" s="103"/>
      <c r="N27" s="104">
        <v>15</v>
      </c>
      <c r="O27" s="53"/>
      <c r="P27" s="22"/>
    </row>
    <row r="28" spans="1:16" ht="84" customHeight="1" x14ac:dyDescent="0.2">
      <c r="A28" s="38">
        <v>10</v>
      </c>
      <c r="B28" s="70" t="s">
        <v>101</v>
      </c>
      <c r="C28" s="57" t="s">
        <v>28</v>
      </c>
      <c r="D28" s="30">
        <v>6.2</v>
      </c>
      <c r="E28" s="30">
        <v>6.8</v>
      </c>
      <c r="F28" s="30">
        <v>6.3</v>
      </c>
      <c r="G28" s="45">
        <f t="shared" si="0"/>
        <v>19.3</v>
      </c>
      <c r="H28" s="30">
        <v>6.6</v>
      </c>
      <c r="I28" s="30">
        <v>6.3</v>
      </c>
      <c r="J28" s="45">
        <f t="shared" si="1"/>
        <v>12.899999999999999</v>
      </c>
      <c r="K28" s="40"/>
      <c r="L28" s="45">
        <f t="shared" si="2"/>
        <v>48.300000000000004</v>
      </c>
      <c r="M28" s="28"/>
      <c r="N28" s="29">
        <f>RANK(L28,$L$13:$L$32,0)</f>
        <v>16</v>
      </c>
      <c r="O28" s="53"/>
    </row>
    <row r="29" spans="1:16" ht="152.25" customHeight="1" x14ac:dyDescent="0.2">
      <c r="A29" s="105">
        <v>1</v>
      </c>
      <c r="B29" s="124" t="s">
        <v>66</v>
      </c>
      <c r="C29" s="106" t="s">
        <v>75</v>
      </c>
      <c r="D29" s="107">
        <v>6.2</v>
      </c>
      <c r="E29" s="107">
        <v>6.2</v>
      </c>
      <c r="F29" s="107">
        <v>6</v>
      </c>
      <c r="G29" s="108">
        <f t="shared" si="0"/>
        <v>18.399999999999999</v>
      </c>
      <c r="H29" s="107">
        <v>6</v>
      </c>
      <c r="I29" s="107">
        <v>6.2</v>
      </c>
      <c r="J29" s="108">
        <f>SUM(H29:I29)</f>
        <v>12.2</v>
      </c>
      <c r="K29" s="109"/>
      <c r="L29" s="108">
        <f t="shared" si="2"/>
        <v>45.9</v>
      </c>
      <c r="M29" s="110"/>
      <c r="N29" s="111">
        <f>RANK(L29,$L$13:$L$32,0)</f>
        <v>17</v>
      </c>
      <c r="O29" s="53"/>
      <c r="P29" s="22"/>
    </row>
    <row r="30" spans="1:16" ht="85.5" customHeight="1" x14ac:dyDescent="0.2">
      <c r="A30" s="38">
        <v>7</v>
      </c>
      <c r="B30" s="70" t="s">
        <v>122</v>
      </c>
      <c r="C30" s="54" t="s">
        <v>23</v>
      </c>
      <c r="D30" s="30">
        <v>6.4</v>
      </c>
      <c r="E30" s="30">
        <v>5.5</v>
      </c>
      <c r="F30" s="30">
        <v>5.8</v>
      </c>
      <c r="G30" s="45">
        <f t="shared" si="0"/>
        <v>17.7</v>
      </c>
      <c r="H30" s="30">
        <v>5.8</v>
      </c>
      <c r="I30" s="30">
        <v>6.5</v>
      </c>
      <c r="J30" s="45">
        <f>SUM(H30+I30)</f>
        <v>12.3</v>
      </c>
      <c r="K30" s="40"/>
      <c r="L30" s="45">
        <f t="shared" si="2"/>
        <v>45</v>
      </c>
      <c r="M30" s="28"/>
      <c r="N30" s="29">
        <f>RANK(L30,$L$13:$L$32,0)</f>
        <v>18</v>
      </c>
      <c r="O30" s="53"/>
      <c r="P30" s="22"/>
    </row>
    <row r="31" spans="1:16" ht="85.5" customHeight="1" x14ac:dyDescent="0.2">
      <c r="A31" s="38">
        <v>15</v>
      </c>
      <c r="B31" s="70" t="s">
        <v>59</v>
      </c>
      <c r="C31" s="56" t="s">
        <v>98</v>
      </c>
      <c r="D31" s="30">
        <v>6</v>
      </c>
      <c r="E31" s="30">
        <v>5.4</v>
      </c>
      <c r="F31" s="30">
        <v>5.4</v>
      </c>
      <c r="G31" s="45">
        <f t="shared" si="0"/>
        <v>16.8</v>
      </c>
      <c r="H31" s="30">
        <v>5.5</v>
      </c>
      <c r="I31" s="30">
        <v>6.1</v>
      </c>
      <c r="J31" s="45">
        <f>SUM(H31+I31)</f>
        <v>11.6</v>
      </c>
      <c r="K31" s="40"/>
      <c r="L31" s="45">
        <f t="shared" si="2"/>
        <v>42.599999999999994</v>
      </c>
      <c r="M31" s="28"/>
      <c r="N31" s="29">
        <f>RANK(L31,$L$13:$L$32,0)</f>
        <v>19</v>
      </c>
      <c r="O31" s="53"/>
    </row>
    <row r="32" spans="1:16" ht="111.75" customHeight="1" x14ac:dyDescent="0.2">
      <c r="A32" s="38">
        <v>2</v>
      </c>
      <c r="B32" s="70" t="s">
        <v>56</v>
      </c>
      <c r="C32" s="57" t="s">
        <v>61</v>
      </c>
      <c r="D32" s="30">
        <v>5.2</v>
      </c>
      <c r="E32" s="30">
        <v>5.8</v>
      </c>
      <c r="F32" s="30">
        <v>5.5</v>
      </c>
      <c r="G32" s="45">
        <f t="shared" si="0"/>
        <v>16.5</v>
      </c>
      <c r="H32" s="30">
        <v>5.5</v>
      </c>
      <c r="I32" s="30">
        <v>5.5</v>
      </c>
      <c r="J32" s="45">
        <f>SUM(H32+I32)</f>
        <v>11</v>
      </c>
      <c r="K32" s="40"/>
      <c r="L32" s="45">
        <f t="shared" si="2"/>
        <v>41.25</v>
      </c>
      <c r="M32" s="28"/>
      <c r="N32" s="29">
        <f>RANK(L32,$L$13:$L$32,0)</f>
        <v>20</v>
      </c>
      <c r="O32" s="53"/>
      <c r="P32" s="22"/>
    </row>
    <row r="33" spans="1:19" s="98" customFormat="1" ht="1.5" customHeight="1" x14ac:dyDescent="0.2">
      <c r="A33" s="90"/>
      <c r="B33" s="91"/>
      <c r="C33" s="92"/>
      <c r="D33" s="93"/>
      <c r="E33" s="94"/>
      <c r="F33" s="94"/>
      <c r="G33" s="95"/>
      <c r="H33" s="93"/>
      <c r="I33" s="93"/>
      <c r="J33" s="95"/>
      <c r="K33" s="95"/>
      <c r="L33" s="95"/>
      <c r="M33" s="93"/>
      <c r="N33" s="96"/>
      <c r="O33" s="97"/>
    </row>
    <row r="34" spans="1:19" s="5" customFormat="1" ht="14.25" customHeight="1" x14ac:dyDescent="0.35">
      <c r="A34" s="31"/>
      <c r="B34" s="154" t="s">
        <v>11</v>
      </c>
      <c r="C34" s="155"/>
      <c r="D34" s="154"/>
      <c r="E34" s="36"/>
      <c r="F34" s="36"/>
      <c r="G34" s="156" t="s">
        <v>108</v>
      </c>
      <c r="H34" s="156"/>
      <c r="I34" s="156"/>
      <c r="J34" s="156"/>
      <c r="K34" s="156"/>
      <c r="L34" s="156"/>
      <c r="M34" s="156"/>
      <c r="N34" s="156"/>
      <c r="O34" s="20"/>
      <c r="P34" s="20"/>
      <c r="Q34" s="33"/>
      <c r="R34" s="20"/>
      <c r="S34" s="4"/>
    </row>
    <row r="35" spans="1:19" s="5" customFormat="1" ht="9" hidden="1" customHeight="1" x14ac:dyDescent="0.3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0"/>
      <c r="P35" s="20"/>
      <c r="Q35" s="20"/>
      <c r="R35" s="20"/>
      <c r="S35" s="4"/>
    </row>
    <row r="36" spans="1:19" s="5" customFormat="1" ht="17.25" hidden="1" customHeight="1" x14ac:dyDescent="0.3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0"/>
      <c r="P36" s="20"/>
      <c r="Q36" s="20"/>
      <c r="R36" s="20"/>
      <c r="S36" s="4"/>
    </row>
    <row r="37" spans="1:19" s="5" customFormat="1" ht="19.5" customHeight="1" x14ac:dyDescent="0.2">
      <c r="A37" s="31"/>
      <c r="B37" s="132" t="s">
        <v>12</v>
      </c>
      <c r="C37" s="133"/>
      <c r="D37" s="133"/>
      <c r="E37" s="133"/>
      <c r="F37" s="37"/>
      <c r="G37" s="134" t="s">
        <v>109</v>
      </c>
      <c r="H37" s="135"/>
      <c r="I37" s="135"/>
      <c r="J37" s="135"/>
      <c r="K37" s="135"/>
      <c r="L37" s="135"/>
      <c r="M37" s="135"/>
      <c r="N37" s="135"/>
      <c r="O37" s="21"/>
      <c r="P37" s="21"/>
      <c r="Q37" s="21"/>
      <c r="R37" s="21"/>
      <c r="S37" s="4"/>
    </row>
    <row r="38" spans="1:19" s="5" customFormat="1" ht="18" customHeight="1" x14ac:dyDescent="0.2">
      <c r="A38" s="148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21"/>
      <c r="P38" s="21"/>
      <c r="Q38" s="21"/>
      <c r="R38" s="21"/>
      <c r="S38" s="4"/>
    </row>
  </sheetData>
  <mergeCells count="25">
    <mergeCell ref="A38:N38"/>
    <mergeCell ref="L10:L12"/>
    <mergeCell ref="M10:M12"/>
    <mergeCell ref="N10:N12"/>
    <mergeCell ref="G11:G12"/>
    <mergeCell ref="J11:J12"/>
    <mergeCell ref="B34:D34"/>
    <mergeCell ref="G34:N34"/>
    <mergeCell ref="H10:J10"/>
    <mergeCell ref="K10:K12"/>
    <mergeCell ref="A1:N1"/>
    <mergeCell ref="A2:N2"/>
    <mergeCell ref="A3:N3"/>
    <mergeCell ref="A4:N4"/>
    <mergeCell ref="B37:E37"/>
    <mergeCell ref="G37:N37"/>
    <mergeCell ref="A10:A12"/>
    <mergeCell ref="B10:B12"/>
    <mergeCell ref="C10:C12"/>
    <mergeCell ref="D10:G10"/>
    <mergeCell ref="A5:B5"/>
    <mergeCell ref="E5:F5"/>
    <mergeCell ref="I5:N5"/>
    <mergeCell ref="E6:G6"/>
    <mergeCell ref="I6:K6"/>
  </mergeCells>
  <phoneticPr fontId="23" type="noConversion"/>
  <printOptions horizontalCentered="1"/>
  <pageMargins left="0.15748031496062992" right="0.23622047244094491" top="0.27559055118110237" bottom="0.11811023622047245" header="0.19685039370078741" footer="0.19685039370078741"/>
  <pageSetup paperSize="9" orientation="portrait" horizontalDpi="4294967295" verticalDpi="4294967293" r:id="rId1"/>
  <headerFooter alignWithMargins="0">
    <oddFooter>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S23"/>
  <sheetViews>
    <sheetView view="pageBreakPreview" topLeftCell="A16" zoomScaleSheetLayoutView="100" workbookViewId="0">
      <selection activeCell="R14" sqref="R14"/>
    </sheetView>
  </sheetViews>
  <sheetFormatPr defaultRowHeight="12.75" x14ac:dyDescent="0.2"/>
  <cols>
    <col min="1" max="1" width="3.7109375" customWidth="1"/>
    <col min="2" max="2" width="17.7109375" customWidth="1"/>
    <col min="3" max="3" width="11.7109375" customWidth="1"/>
    <col min="4" max="6" width="5.85546875" customWidth="1"/>
    <col min="7" max="7" width="7.7109375" customWidth="1"/>
    <col min="8" max="9" width="5.85546875" customWidth="1"/>
    <col min="10" max="10" width="7.7109375" customWidth="1"/>
    <col min="11" max="11" width="8.42578125" customWidth="1"/>
    <col min="12" max="12" width="7.7109375" customWidth="1"/>
    <col min="13" max="13" width="2" hidden="1" customWidth="1"/>
    <col min="14" max="14" width="5.7109375" customWidth="1"/>
    <col min="15" max="15" width="6" customWidth="1"/>
  </cols>
  <sheetData>
    <row r="1" spans="1:19" s="5" customFormat="1" ht="1.5" customHeight="1" x14ac:dyDescent="0.2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6"/>
      <c r="P1" s="16"/>
      <c r="Q1" s="16"/>
      <c r="R1" s="16"/>
      <c r="S1" s="16"/>
    </row>
    <row r="2" spans="1:19" s="5" customFormat="1" ht="48" customHeight="1" x14ac:dyDescent="0.35">
      <c r="A2" s="128" t="s">
        <v>118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0"/>
      <c r="P2" s="20"/>
      <c r="Q2" s="20"/>
      <c r="R2" s="20"/>
      <c r="S2" s="4"/>
    </row>
    <row r="3" spans="1:19" s="5" customFormat="1" ht="42.75" customHeight="1" x14ac:dyDescent="0.35">
      <c r="A3" s="129" t="s">
        <v>120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0"/>
      <c r="P3" s="20"/>
      <c r="Q3" s="20"/>
      <c r="R3" s="20"/>
      <c r="S3" s="4"/>
    </row>
    <row r="4" spans="1:19" s="5" customFormat="1" ht="23.25" customHeight="1" x14ac:dyDescent="0.35">
      <c r="A4" s="130" t="s">
        <v>121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20"/>
      <c r="P4" s="20"/>
      <c r="Q4" s="20"/>
      <c r="R4" s="20"/>
      <c r="S4" s="4"/>
    </row>
    <row r="5" spans="1:19" s="5" customFormat="1" ht="12.75" customHeight="1" x14ac:dyDescent="0.3">
      <c r="A5" s="140" t="s">
        <v>47</v>
      </c>
      <c r="B5" s="141"/>
      <c r="C5" s="6"/>
      <c r="D5" s="6"/>
      <c r="E5" s="142"/>
      <c r="F5" s="143"/>
      <c r="G5" s="39"/>
      <c r="H5" s="3"/>
      <c r="I5" s="144" t="s">
        <v>46</v>
      </c>
      <c r="J5" s="145"/>
      <c r="K5" s="145"/>
      <c r="L5" s="145"/>
      <c r="M5" s="145"/>
      <c r="N5" s="145"/>
      <c r="O5" s="21"/>
      <c r="P5" s="21"/>
      <c r="Q5" s="21"/>
      <c r="R5" s="21"/>
      <c r="S5" s="4"/>
    </row>
    <row r="6" spans="1:19" s="5" customFormat="1" ht="13.5" x14ac:dyDescent="0.25">
      <c r="A6" s="6"/>
      <c r="B6" s="7" t="s">
        <v>42</v>
      </c>
      <c r="C6" s="8"/>
      <c r="D6" s="8"/>
      <c r="E6" s="146"/>
      <c r="F6" s="147"/>
      <c r="G6" s="147"/>
      <c r="I6" s="146"/>
      <c r="J6" s="141"/>
      <c r="K6" s="141"/>
      <c r="L6" s="6"/>
      <c r="M6" s="9"/>
      <c r="N6" s="3"/>
      <c r="O6" s="3"/>
      <c r="P6" s="3"/>
      <c r="Q6" s="3"/>
      <c r="R6" s="10"/>
      <c r="S6" s="16"/>
    </row>
    <row r="7" spans="1:19" s="5" customFormat="1" ht="13.5" x14ac:dyDescent="0.25">
      <c r="A7" s="3"/>
      <c r="B7" s="13" t="s">
        <v>114</v>
      </c>
      <c r="C7" s="71"/>
      <c r="D7" s="12"/>
      <c r="E7" s="80"/>
      <c r="F7" s="81"/>
      <c r="G7" s="81"/>
      <c r="H7" s="81"/>
      <c r="I7" s="12"/>
      <c r="J7" s="11"/>
      <c r="K7" s="81"/>
      <c r="L7" s="81"/>
      <c r="M7" s="15"/>
      <c r="N7" s="16"/>
      <c r="O7" s="16"/>
      <c r="P7" s="16"/>
      <c r="Q7" s="16"/>
      <c r="R7" s="16"/>
      <c r="S7" s="16"/>
    </row>
    <row r="8" spans="1:19" s="5" customFormat="1" ht="0.75" customHeight="1" x14ac:dyDescent="0.25">
      <c r="A8" s="17"/>
      <c r="B8" s="27"/>
      <c r="C8" s="12"/>
      <c r="D8" s="12"/>
      <c r="E8" s="14"/>
      <c r="F8" s="81"/>
      <c r="G8" s="81"/>
      <c r="H8" s="81"/>
      <c r="I8" s="12"/>
      <c r="J8" s="14"/>
      <c r="K8" s="81"/>
      <c r="L8" s="81"/>
      <c r="M8" s="18"/>
      <c r="N8" s="13"/>
      <c r="O8" s="13"/>
      <c r="P8" s="19"/>
      <c r="Q8" s="13"/>
      <c r="R8" s="16"/>
      <c r="S8" s="16"/>
    </row>
    <row r="9" spans="1:19" ht="14.25" hidden="1" customHeight="1" x14ac:dyDescent="0.25">
      <c r="A9" s="17"/>
      <c r="B9" s="11"/>
      <c r="C9" s="12"/>
      <c r="D9" s="12"/>
      <c r="E9" s="82"/>
      <c r="F9" s="83"/>
      <c r="G9" s="83"/>
      <c r="H9" s="83"/>
      <c r="I9" s="84"/>
      <c r="J9" s="76"/>
      <c r="K9" s="12"/>
      <c r="L9" s="14"/>
      <c r="M9" s="32"/>
      <c r="N9" s="32"/>
      <c r="O9" s="13"/>
      <c r="P9" s="13"/>
      <c r="Q9" s="19"/>
      <c r="R9" s="13"/>
      <c r="S9" s="16"/>
    </row>
    <row r="10" spans="1:19" ht="12.75" customHeight="1" x14ac:dyDescent="0.2">
      <c r="A10" s="136" t="s">
        <v>1</v>
      </c>
      <c r="B10" s="136" t="s">
        <v>2</v>
      </c>
      <c r="C10" s="136" t="s">
        <v>10</v>
      </c>
      <c r="D10" s="138" t="s">
        <v>4</v>
      </c>
      <c r="E10" s="138"/>
      <c r="F10" s="137"/>
      <c r="G10" s="139"/>
      <c r="H10" s="138" t="s">
        <v>0</v>
      </c>
      <c r="I10" s="137"/>
      <c r="J10" s="139"/>
      <c r="K10" s="136" t="s">
        <v>29</v>
      </c>
      <c r="L10" s="150" t="s">
        <v>31</v>
      </c>
      <c r="M10" s="136" t="s">
        <v>6</v>
      </c>
      <c r="N10" s="136" t="s">
        <v>3</v>
      </c>
    </row>
    <row r="11" spans="1:19" x14ac:dyDescent="0.2">
      <c r="A11" s="136"/>
      <c r="B11" s="136"/>
      <c r="C11" s="136"/>
      <c r="D11" s="49">
        <v>1</v>
      </c>
      <c r="E11" s="49">
        <v>2</v>
      </c>
      <c r="F11" s="49">
        <v>3</v>
      </c>
      <c r="G11" s="152" t="s">
        <v>30</v>
      </c>
      <c r="H11" s="49">
        <v>1</v>
      </c>
      <c r="I11" s="49">
        <v>2</v>
      </c>
      <c r="J11" s="152" t="s">
        <v>30</v>
      </c>
      <c r="K11" s="157"/>
      <c r="L11" s="151"/>
      <c r="M11" s="137"/>
      <c r="N11" s="137"/>
    </row>
    <row r="12" spans="1:19" ht="24" customHeight="1" x14ac:dyDescent="0.2">
      <c r="A12" s="137"/>
      <c r="B12" s="137"/>
      <c r="C12" s="137"/>
      <c r="D12" s="48" t="s">
        <v>5</v>
      </c>
      <c r="E12" s="48" t="s">
        <v>5</v>
      </c>
      <c r="F12" s="48" t="s">
        <v>5</v>
      </c>
      <c r="G12" s="153"/>
      <c r="H12" s="48" t="s">
        <v>5</v>
      </c>
      <c r="I12" s="48" t="s">
        <v>5</v>
      </c>
      <c r="J12" s="153"/>
      <c r="K12" s="157"/>
      <c r="L12" s="151"/>
      <c r="M12" s="137"/>
      <c r="N12" s="137"/>
      <c r="P12" s="22"/>
    </row>
    <row r="13" spans="1:19" ht="84.75" customHeight="1" x14ac:dyDescent="0.2">
      <c r="A13" s="38">
        <v>6</v>
      </c>
      <c r="B13" s="55" t="s">
        <v>89</v>
      </c>
      <c r="C13" s="57" t="s">
        <v>90</v>
      </c>
      <c r="D13" s="30">
        <v>9</v>
      </c>
      <c r="E13" s="30">
        <v>9</v>
      </c>
      <c r="F13" s="30">
        <v>9.5</v>
      </c>
      <c r="G13" s="45">
        <f t="shared" ref="G13:G19" si="0">SUM(D13+E13+F13)</f>
        <v>27.5</v>
      </c>
      <c r="H13" s="30">
        <v>9.5</v>
      </c>
      <c r="I13" s="30">
        <v>9</v>
      </c>
      <c r="J13" s="45">
        <f t="shared" ref="J13:J19" si="1">SUM(H13+I13)</f>
        <v>18.5</v>
      </c>
      <c r="K13" s="40"/>
      <c r="L13" s="45">
        <f t="shared" ref="L13:L19" si="2">(SUM(G13+J13)*1.5)-K13</f>
        <v>69</v>
      </c>
      <c r="M13" s="28"/>
      <c r="N13" s="29">
        <f t="shared" ref="N13:N19" si="3">RANK(L13,$L$13:$L$19,0)</f>
        <v>1</v>
      </c>
      <c r="O13" s="53"/>
    </row>
    <row r="14" spans="1:19" ht="119.25" customHeight="1" x14ac:dyDescent="0.2">
      <c r="A14" s="38">
        <v>3</v>
      </c>
      <c r="B14" s="55" t="s">
        <v>86</v>
      </c>
      <c r="C14" s="57" t="s">
        <v>85</v>
      </c>
      <c r="D14" s="30">
        <v>8.4</v>
      </c>
      <c r="E14" s="30">
        <v>8.6999999999999993</v>
      </c>
      <c r="F14" s="30">
        <v>8.4</v>
      </c>
      <c r="G14" s="45">
        <f t="shared" si="0"/>
        <v>25.5</v>
      </c>
      <c r="H14" s="30">
        <v>8.1</v>
      </c>
      <c r="I14" s="30">
        <v>8.5</v>
      </c>
      <c r="J14" s="45">
        <f t="shared" si="1"/>
        <v>16.600000000000001</v>
      </c>
      <c r="K14" s="40"/>
      <c r="L14" s="45">
        <f t="shared" si="2"/>
        <v>63.150000000000006</v>
      </c>
      <c r="M14" s="28"/>
      <c r="N14" s="29">
        <f t="shared" si="3"/>
        <v>2</v>
      </c>
      <c r="O14" s="53"/>
    </row>
    <row r="15" spans="1:19" ht="96" customHeight="1" x14ac:dyDescent="0.2">
      <c r="A15" s="38">
        <v>5</v>
      </c>
      <c r="B15" s="55" t="s">
        <v>133</v>
      </c>
      <c r="C15" s="57" t="s">
        <v>60</v>
      </c>
      <c r="D15" s="30">
        <v>8.3000000000000007</v>
      </c>
      <c r="E15" s="30">
        <v>8.1</v>
      </c>
      <c r="F15" s="30">
        <v>8.4</v>
      </c>
      <c r="G15" s="45">
        <f t="shared" si="0"/>
        <v>24.799999999999997</v>
      </c>
      <c r="H15" s="30">
        <v>9</v>
      </c>
      <c r="I15" s="30">
        <v>8.1999999999999993</v>
      </c>
      <c r="J15" s="45">
        <f t="shared" si="1"/>
        <v>17.2</v>
      </c>
      <c r="K15" s="40"/>
      <c r="L15" s="45">
        <f t="shared" si="2"/>
        <v>63</v>
      </c>
      <c r="M15" s="28"/>
      <c r="N15" s="29">
        <f t="shared" si="3"/>
        <v>3</v>
      </c>
      <c r="O15" s="53"/>
    </row>
    <row r="16" spans="1:19" ht="94.5" customHeight="1" x14ac:dyDescent="0.2">
      <c r="A16" s="87">
        <v>2</v>
      </c>
      <c r="B16" s="99" t="s">
        <v>77</v>
      </c>
      <c r="C16" s="113" t="s">
        <v>62</v>
      </c>
      <c r="D16" s="30">
        <v>8.1999999999999993</v>
      </c>
      <c r="E16" s="30">
        <v>8</v>
      </c>
      <c r="F16" s="30">
        <v>8</v>
      </c>
      <c r="G16" s="45">
        <f t="shared" si="0"/>
        <v>24.2</v>
      </c>
      <c r="H16" s="30">
        <v>8.3000000000000007</v>
      </c>
      <c r="I16" s="30">
        <v>8.1999999999999993</v>
      </c>
      <c r="J16" s="45">
        <f t="shared" si="1"/>
        <v>16.5</v>
      </c>
      <c r="K16" s="40"/>
      <c r="L16" s="45">
        <f t="shared" si="2"/>
        <v>61.050000000000004</v>
      </c>
      <c r="M16" s="28"/>
      <c r="N16" s="29">
        <f t="shared" si="3"/>
        <v>4</v>
      </c>
      <c r="O16" s="53"/>
      <c r="P16" s="22"/>
    </row>
    <row r="17" spans="1:19" ht="96.75" customHeight="1" x14ac:dyDescent="0.2">
      <c r="A17" s="38">
        <v>1</v>
      </c>
      <c r="B17" s="55" t="s">
        <v>48</v>
      </c>
      <c r="C17" s="57" t="s">
        <v>83</v>
      </c>
      <c r="D17" s="112">
        <v>7.8</v>
      </c>
      <c r="E17" s="30">
        <v>7.9</v>
      </c>
      <c r="F17" s="30">
        <v>7.5</v>
      </c>
      <c r="G17" s="45">
        <f t="shared" si="0"/>
        <v>23.2</v>
      </c>
      <c r="H17" s="30">
        <v>7.5</v>
      </c>
      <c r="I17" s="30">
        <v>7.8</v>
      </c>
      <c r="J17" s="45">
        <f t="shared" si="1"/>
        <v>15.3</v>
      </c>
      <c r="K17" s="40"/>
      <c r="L17" s="45">
        <f t="shared" si="2"/>
        <v>57.75</v>
      </c>
      <c r="M17" s="28"/>
      <c r="N17" s="29">
        <f t="shared" si="3"/>
        <v>5</v>
      </c>
      <c r="O17" s="53"/>
      <c r="P17" s="22"/>
    </row>
    <row r="18" spans="1:19" ht="78.75" customHeight="1" x14ac:dyDescent="0.2">
      <c r="A18" s="38">
        <v>7</v>
      </c>
      <c r="B18" s="55" t="s">
        <v>73</v>
      </c>
      <c r="C18" s="57" t="s">
        <v>72</v>
      </c>
      <c r="D18" s="112">
        <v>7.6</v>
      </c>
      <c r="E18" s="30">
        <v>7.6</v>
      </c>
      <c r="F18" s="30">
        <v>7.8</v>
      </c>
      <c r="G18" s="45">
        <f t="shared" si="0"/>
        <v>23</v>
      </c>
      <c r="H18" s="30">
        <v>7.2</v>
      </c>
      <c r="I18" s="30">
        <v>7.5</v>
      </c>
      <c r="J18" s="45">
        <f t="shared" si="1"/>
        <v>14.7</v>
      </c>
      <c r="K18" s="40"/>
      <c r="L18" s="45">
        <f t="shared" si="2"/>
        <v>56.550000000000004</v>
      </c>
      <c r="M18" s="28"/>
      <c r="N18" s="29">
        <f t="shared" si="3"/>
        <v>6</v>
      </c>
      <c r="O18" s="53"/>
    </row>
    <row r="19" spans="1:19" ht="87" customHeight="1" x14ac:dyDescent="0.2">
      <c r="A19" s="105">
        <v>4</v>
      </c>
      <c r="B19" s="125" t="s">
        <v>99</v>
      </c>
      <c r="C19" s="106" t="s">
        <v>21</v>
      </c>
      <c r="D19" s="30">
        <v>7.7</v>
      </c>
      <c r="E19" s="30">
        <v>6.8</v>
      </c>
      <c r="F19" s="30">
        <v>7</v>
      </c>
      <c r="G19" s="45">
        <f t="shared" si="0"/>
        <v>21.5</v>
      </c>
      <c r="H19" s="30">
        <v>6.5</v>
      </c>
      <c r="I19" s="30">
        <v>7.7</v>
      </c>
      <c r="J19" s="45">
        <f t="shared" si="1"/>
        <v>14.2</v>
      </c>
      <c r="K19" s="40"/>
      <c r="L19" s="45">
        <f t="shared" si="2"/>
        <v>53.550000000000004</v>
      </c>
      <c r="M19" s="28"/>
      <c r="N19" s="29">
        <f t="shared" si="3"/>
        <v>7</v>
      </c>
      <c r="O19" s="53"/>
    </row>
    <row r="20" spans="1:19" s="5" customFormat="1" ht="37.5" customHeight="1" x14ac:dyDescent="0.35">
      <c r="A20" s="31"/>
      <c r="B20" s="159" t="s">
        <v>11</v>
      </c>
      <c r="C20" s="160"/>
      <c r="D20" s="159"/>
      <c r="E20" s="36"/>
      <c r="F20" s="36"/>
      <c r="G20" s="161" t="s">
        <v>110</v>
      </c>
      <c r="H20" s="161"/>
      <c r="I20" s="161"/>
      <c r="J20" s="161"/>
      <c r="K20" s="161"/>
      <c r="L20" s="161"/>
      <c r="M20" s="31"/>
      <c r="N20" s="35"/>
      <c r="O20" s="20"/>
      <c r="P20" s="20"/>
      <c r="Q20" s="33"/>
      <c r="R20" s="20"/>
      <c r="S20" s="4"/>
    </row>
    <row r="21" spans="1:19" s="5" customFormat="1" ht="9" hidden="1" customHeight="1" x14ac:dyDescent="0.35">
      <c r="A21" s="31"/>
      <c r="B21" s="31"/>
      <c r="C21" s="31"/>
      <c r="D21" s="31"/>
      <c r="E21" s="31"/>
      <c r="F21" s="31"/>
      <c r="G21" s="31"/>
      <c r="H21" s="31"/>
      <c r="I21" s="158"/>
      <c r="J21" s="158"/>
      <c r="K21" s="158"/>
      <c r="L21" s="158"/>
      <c r="M21" s="158"/>
      <c r="N21" s="158"/>
      <c r="O21" s="20"/>
      <c r="P21" s="20"/>
      <c r="Q21" s="20"/>
      <c r="R21" s="20"/>
      <c r="S21" s="4"/>
    </row>
    <row r="22" spans="1:19" s="5" customFormat="1" ht="19.5" customHeight="1" x14ac:dyDescent="0.2">
      <c r="A22" s="31"/>
      <c r="B22" s="132" t="s">
        <v>12</v>
      </c>
      <c r="C22" s="133"/>
      <c r="D22" s="133"/>
      <c r="E22" s="133"/>
      <c r="F22" s="37"/>
      <c r="G22" s="134" t="s">
        <v>111</v>
      </c>
      <c r="H22" s="135"/>
      <c r="I22" s="135"/>
      <c r="J22" s="135"/>
      <c r="K22" s="135"/>
      <c r="L22" s="135"/>
      <c r="M22" s="34"/>
      <c r="N22" s="35"/>
      <c r="O22" s="21"/>
      <c r="P22" s="21"/>
      <c r="Q22" s="21"/>
      <c r="R22" s="21"/>
      <c r="S22" s="4"/>
    </row>
    <row r="23" spans="1:19" s="5" customFormat="1" ht="18" customHeight="1" x14ac:dyDescent="0.2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21"/>
      <c r="P23" s="21"/>
      <c r="Q23" s="21"/>
      <c r="R23" s="21"/>
      <c r="S23" s="4"/>
    </row>
  </sheetData>
  <mergeCells count="26">
    <mergeCell ref="A5:B5"/>
    <mergeCell ref="E5:F5"/>
    <mergeCell ref="I5:N5"/>
    <mergeCell ref="A1:N1"/>
    <mergeCell ref="A2:N2"/>
    <mergeCell ref="A3:N3"/>
    <mergeCell ref="A4:N4"/>
    <mergeCell ref="E6:G6"/>
    <mergeCell ref="I6:K6"/>
    <mergeCell ref="H10:J10"/>
    <mergeCell ref="K10:K12"/>
    <mergeCell ref="L10:L12"/>
    <mergeCell ref="D10:G10"/>
    <mergeCell ref="A23:N23"/>
    <mergeCell ref="N10:N12"/>
    <mergeCell ref="G11:G12"/>
    <mergeCell ref="J11:J12"/>
    <mergeCell ref="I21:N21"/>
    <mergeCell ref="B22:E22"/>
    <mergeCell ref="G22:L22"/>
    <mergeCell ref="M10:M12"/>
    <mergeCell ref="A10:A12"/>
    <mergeCell ref="B10:B12"/>
    <mergeCell ref="C10:C12"/>
    <mergeCell ref="B20:D20"/>
    <mergeCell ref="G20:L20"/>
  </mergeCells>
  <phoneticPr fontId="23" type="noConversion"/>
  <printOptions horizontalCentered="1"/>
  <pageMargins left="0.15748031496062992" right="0.23622047244094491" top="0.27559055118110237" bottom="0.11811023622047245" header="0.19685039370078741" footer="0.19685039370078741"/>
  <pageSetup paperSize="9" orientation="portrait" horizontalDpi="4294967295" verticalDpi="4294967293" r:id="rId1"/>
  <headerFooter alignWithMargins="0">
    <oddFooter>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S26"/>
  <sheetViews>
    <sheetView view="pageBreakPreview" topLeftCell="A19" zoomScaleSheetLayoutView="100" workbookViewId="0">
      <selection activeCell="R13" sqref="R13"/>
    </sheetView>
  </sheetViews>
  <sheetFormatPr defaultRowHeight="12.75" x14ac:dyDescent="0.2"/>
  <cols>
    <col min="1" max="1" width="3.7109375" customWidth="1"/>
    <col min="2" max="2" width="16.85546875" customWidth="1"/>
    <col min="3" max="3" width="11" customWidth="1"/>
    <col min="4" max="6" width="5.85546875" customWidth="1"/>
    <col min="7" max="7" width="8.85546875" customWidth="1"/>
    <col min="8" max="9" width="5.85546875" customWidth="1"/>
    <col min="10" max="11" width="8.28515625" customWidth="1"/>
    <col min="12" max="12" width="8.42578125" customWidth="1"/>
    <col min="13" max="13" width="2" hidden="1" customWidth="1"/>
    <col min="14" max="14" width="5.7109375" customWidth="1"/>
    <col min="15" max="15" width="6" customWidth="1"/>
  </cols>
  <sheetData>
    <row r="1" spans="1:19" s="2" customFormat="1" ht="15.75" x14ac:dyDescent="0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"/>
      <c r="P1" s="1"/>
      <c r="Q1" s="1"/>
      <c r="R1" s="1"/>
    </row>
    <row r="2" spans="1:19" s="5" customFormat="1" ht="40.5" customHeight="1" x14ac:dyDescent="0.35">
      <c r="A2" s="128" t="s">
        <v>118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20"/>
      <c r="P2" s="20"/>
      <c r="Q2" s="20"/>
      <c r="R2" s="20"/>
      <c r="S2" s="4"/>
    </row>
    <row r="3" spans="1:19" s="5" customFormat="1" ht="41.25" customHeight="1" x14ac:dyDescent="0.35">
      <c r="A3" s="129" t="s">
        <v>120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0"/>
      <c r="P3" s="20"/>
      <c r="Q3" s="20"/>
      <c r="R3" s="20"/>
      <c r="S3" s="4"/>
    </row>
    <row r="4" spans="1:19" s="5" customFormat="1" ht="27.75" customHeight="1" x14ac:dyDescent="0.35">
      <c r="A4" s="130" t="s">
        <v>121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20"/>
      <c r="P4" s="20"/>
      <c r="Q4" s="20"/>
      <c r="R4" s="20"/>
      <c r="S4" s="4"/>
    </row>
    <row r="5" spans="1:19" s="5" customFormat="1" ht="18.75" x14ac:dyDescent="0.3">
      <c r="A5" s="140" t="s">
        <v>47</v>
      </c>
      <c r="B5" s="141"/>
      <c r="C5" s="6"/>
      <c r="D5" s="6"/>
      <c r="E5" s="142"/>
      <c r="F5" s="143"/>
      <c r="G5" s="39"/>
      <c r="H5" s="3"/>
      <c r="I5" s="144" t="s">
        <v>46</v>
      </c>
      <c r="J5" s="145"/>
      <c r="K5" s="145"/>
      <c r="L5" s="145"/>
      <c r="M5" s="145"/>
      <c r="N5" s="145"/>
      <c r="O5" s="21"/>
      <c r="P5" s="21"/>
      <c r="Q5" s="21"/>
      <c r="R5" s="21"/>
      <c r="S5" s="4"/>
    </row>
    <row r="6" spans="1:19" s="5" customFormat="1" ht="13.5" x14ac:dyDescent="0.25">
      <c r="A6" s="6"/>
      <c r="B6" s="7" t="s">
        <v>41</v>
      </c>
      <c r="C6" s="8"/>
      <c r="D6" s="146"/>
      <c r="E6" s="133"/>
      <c r="F6" s="133"/>
      <c r="G6" s="133"/>
      <c r="H6" s="146"/>
      <c r="I6" s="133"/>
      <c r="J6" s="133"/>
      <c r="K6" s="133"/>
      <c r="M6" s="9"/>
      <c r="N6" s="3"/>
      <c r="O6" s="3"/>
      <c r="P6" s="3"/>
      <c r="Q6" s="3"/>
      <c r="R6" s="10"/>
      <c r="S6" s="16"/>
    </row>
    <row r="7" spans="1:19" s="5" customFormat="1" ht="13.5" x14ac:dyDescent="0.25">
      <c r="A7" s="3"/>
      <c r="B7" s="13" t="s">
        <v>113</v>
      </c>
      <c r="C7" s="52" t="s">
        <v>7</v>
      </c>
      <c r="D7" s="12"/>
      <c r="E7" s="80"/>
      <c r="F7" s="81"/>
      <c r="G7" s="81"/>
      <c r="H7" s="81"/>
      <c r="I7" s="12"/>
      <c r="J7" s="11"/>
      <c r="K7" s="81"/>
      <c r="L7" s="81"/>
      <c r="M7" s="15"/>
      <c r="N7" s="16"/>
      <c r="O7" s="16"/>
      <c r="P7" s="16"/>
      <c r="Q7" s="16"/>
      <c r="R7" s="16"/>
      <c r="S7" s="16"/>
    </row>
    <row r="8" spans="1:19" s="5" customFormat="1" ht="0.75" customHeight="1" x14ac:dyDescent="0.25">
      <c r="A8" s="17"/>
      <c r="B8" s="27"/>
      <c r="C8" s="52" t="s">
        <v>8</v>
      </c>
      <c r="D8" s="12"/>
      <c r="E8" s="14"/>
      <c r="F8" s="81"/>
      <c r="G8" s="81"/>
      <c r="H8" s="81"/>
      <c r="I8" s="12"/>
      <c r="J8" s="14"/>
      <c r="K8" s="81"/>
      <c r="L8" s="81"/>
      <c r="M8" s="18"/>
      <c r="N8" s="13"/>
      <c r="O8" s="13"/>
      <c r="P8" s="19"/>
      <c r="Q8" s="13"/>
      <c r="R8" s="16"/>
      <c r="S8" s="16"/>
    </row>
    <row r="9" spans="1:19" ht="15" hidden="1" customHeight="1" x14ac:dyDescent="0.25">
      <c r="A9" s="17"/>
      <c r="B9" s="11"/>
      <c r="C9" s="52" t="s">
        <v>9</v>
      </c>
      <c r="D9" s="12"/>
      <c r="E9" s="82"/>
      <c r="F9" s="83"/>
      <c r="G9" s="83"/>
      <c r="H9" s="83"/>
      <c r="I9" s="84"/>
      <c r="J9" s="76"/>
      <c r="K9" s="12"/>
      <c r="L9" s="14"/>
      <c r="M9" s="32"/>
      <c r="N9" s="32"/>
      <c r="O9" s="13"/>
      <c r="P9" s="13"/>
      <c r="Q9" s="19"/>
      <c r="R9" s="13"/>
      <c r="S9" s="16"/>
    </row>
    <row r="10" spans="1:19" ht="12.75" customHeight="1" x14ac:dyDescent="0.2">
      <c r="A10" s="136" t="s">
        <v>1</v>
      </c>
      <c r="B10" s="136" t="s">
        <v>2</v>
      </c>
      <c r="C10" s="136" t="s">
        <v>10</v>
      </c>
      <c r="D10" s="138" t="s">
        <v>4</v>
      </c>
      <c r="E10" s="138"/>
      <c r="F10" s="137"/>
      <c r="G10" s="139"/>
      <c r="H10" s="138" t="s">
        <v>0</v>
      </c>
      <c r="I10" s="137"/>
      <c r="J10" s="139"/>
      <c r="K10" s="136" t="s">
        <v>29</v>
      </c>
      <c r="L10" s="150" t="s">
        <v>14</v>
      </c>
      <c r="M10" s="136" t="s">
        <v>6</v>
      </c>
      <c r="N10" s="136" t="s">
        <v>3</v>
      </c>
    </row>
    <row r="11" spans="1:19" x14ac:dyDescent="0.2">
      <c r="A11" s="136"/>
      <c r="B11" s="136"/>
      <c r="C11" s="136"/>
      <c r="D11" s="49">
        <v>1</v>
      </c>
      <c r="E11" s="49">
        <v>2</v>
      </c>
      <c r="F11" s="49">
        <v>3</v>
      </c>
      <c r="G11" s="152" t="s">
        <v>30</v>
      </c>
      <c r="H11" s="49">
        <v>1</v>
      </c>
      <c r="I11" s="49">
        <v>2</v>
      </c>
      <c r="J11" s="152" t="s">
        <v>30</v>
      </c>
      <c r="K11" s="157"/>
      <c r="L11" s="163"/>
      <c r="M11" s="137"/>
      <c r="N11" s="137"/>
    </row>
    <row r="12" spans="1:19" ht="24" customHeight="1" x14ac:dyDescent="0.2">
      <c r="A12" s="137"/>
      <c r="B12" s="137"/>
      <c r="C12" s="137"/>
      <c r="D12" s="48" t="s">
        <v>5</v>
      </c>
      <c r="E12" s="48" t="s">
        <v>5</v>
      </c>
      <c r="F12" s="48" t="s">
        <v>5</v>
      </c>
      <c r="G12" s="153"/>
      <c r="H12" s="48" t="s">
        <v>5</v>
      </c>
      <c r="I12" s="48" t="s">
        <v>5</v>
      </c>
      <c r="J12" s="153"/>
      <c r="K12" s="157"/>
      <c r="L12" s="163"/>
      <c r="M12" s="137"/>
      <c r="N12" s="137"/>
      <c r="P12" s="22"/>
    </row>
    <row r="13" spans="1:19" ht="101.25" customHeight="1" x14ac:dyDescent="0.2">
      <c r="A13" s="41">
        <v>3</v>
      </c>
      <c r="B13" s="55" t="s">
        <v>91</v>
      </c>
      <c r="C13" s="58" t="s">
        <v>92</v>
      </c>
      <c r="D13" s="30">
        <v>8.3000000000000007</v>
      </c>
      <c r="E13" s="30">
        <v>8.5</v>
      </c>
      <c r="F13" s="30">
        <v>9.3000000000000007</v>
      </c>
      <c r="G13" s="45">
        <f t="shared" ref="G13:G21" si="0">SUM(D13+E13+F13)</f>
        <v>26.1</v>
      </c>
      <c r="H13" s="30">
        <v>9.4</v>
      </c>
      <c r="I13" s="30">
        <v>8.5</v>
      </c>
      <c r="J13" s="45">
        <f t="shared" ref="J13:J21" si="1">SUM(H13+I13)</f>
        <v>17.899999999999999</v>
      </c>
      <c r="K13" s="40"/>
      <c r="L13" s="45">
        <f t="shared" ref="L13:L21" si="2">SUM(G13+J13)</f>
        <v>44</v>
      </c>
      <c r="M13" s="28"/>
      <c r="N13" s="29">
        <f t="shared" ref="N13:N21" si="3">RANK(L13,$L$13:$L$21,0)</f>
        <v>1</v>
      </c>
    </row>
    <row r="14" spans="1:19" ht="115.5" customHeight="1" x14ac:dyDescent="0.2">
      <c r="A14" s="47">
        <v>4</v>
      </c>
      <c r="B14" s="55" t="s">
        <v>131</v>
      </c>
      <c r="C14" s="58" t="s">
        <v>78</v>
      </c>
      <c r="D14" s="30">
        <v>8.1</v>
      </c>
      <c r="E14" s="30">
        <v>8.1999999999999993</v>
      </c>
      <c r="F14" s="30">
        <v>8.6</v>
      </c>
      <c r="G14" s="45">
        <f t="shared" si="0"/>
        <v>24.9</v>
      </c>
      <c r="H14" s="30">
        <v>8.6999999999999993</v>
      </c>
      <c r="I14" s="30">
        <v>8.6999999999999993</v>
      </c>
      <c r="J14" s="45">
        <f t="shared" si="1"/>
        <v>17.399999999999999</v>
      </c>
      <c r="K14" s="40"/>
      <c r="L14" s="45">
        <f t="shared" si="2"/>
        <v>42.3</v>
      </c>
      <c r="M14" s="28"/>
      <c r="N14" s="29">
        <f t="shared" si="3"/>
        <v>2</v>
      </c>
    </row>
    <row r="15" spans="1:19" ht="119.25" customHeight="1" x14ac:dyDescent="0.2">
      <c r="A15" s="41">
        <v>9</v>
      </c>
      <c r="B15" s="55" t="s">
        <v>65</v>
      </c>
      <c r="C15" s="56" t="s">
        <v>80</v>
      </c>
      <c r="D15" s="30">
        <v>8</v>
      </c>
      <c r="E15" s="30">
        <v>8</v>
      </c>
      <c r="F15" s="30">
        <v>8</v>
      </c>
      <c r="G15" s="45">
        <f t="shared" si="0"/>
        <v>24</v>
      </c>
      <c r="H15" s="30">
        <v>8</v>
      </c>
      <c r="I15" s="30">
        <v>8.4</v>
      </c>
      <c r="J15" s="45">
        <f t="shared" si="1"/>
        <v>16.399999999999999</v>
      </c>
      <c r="K15" s="40"/>
      <c r="L15" s="45">
        <f t="shared" si="2"/>
        <v>40.4</v>
      </c>
      <c r="M15" s="28"/>
      <c r="N15" s="29">
        <f t="shared" si="3"/>
        <v>3</v>
      </c>
    </row>
    <row r="16" spans="1:19" ht="135.75" customHeight="1" x14ac:dyDescent="0.2">
      <c r="A16" s="41">
        <v>5</v>
      </c>
      <c r="B16" s="55" t="s">
        <v>130</v>
      </c>
      <c r="C16" s="58" t="s">
        <v>72</v>
      </c>
      <c r="D16" s="30">
        <v>7.5</v>
      </c>
      <c r="E16" s="30">
        <v>7.7</v>
      </c>
      <c r="F16" s="30">
        <v>7.8</v>
      </c>
      <c r="G16" s="45">
        <f t="shared" si="0"/>
        <v>23</v>
      </c>
      <c r="H16" s="30">
        <v>7.8</v>
      </c>
      <c r="I16" s="30">
        <v>7.8</v>
      </c>
      <c r="J16" s="45">
        <f t="shared" si="1"/>
        <v>15.6</v>
      </c>
      <c r="K16" s="40"/>
      <c r="L16" s="45">
        <f t="shared" si="2"/>
        <v>38.6</v>
      </c>
      <c r="M16" s="28"/>
      <c r="N16" s="29">
        <f t="shared" si="3"/>
        <v>4</v>
      </c>
    </row>
    <row r="17" spans="1:18" ht="97.5" customHeight="1" x14ac:dyDescent="0.2">
      <c r="A17" s="41">
        <v>7</v>
      </c>
      <c r="B17" s="55" t="s">
        <v>94</v>
      </c>
      <c r="C17" s="67" t="s">
        <v>93</v>
      </c>
      <c r="D17" s="30">
        <v>7.7</v>
      </c>
      <c r="E17" s="30">
        <v>7.1</v>
      </c>
      <c r="F17" s="30">
        <v>7.3</v>
      </c>
      <c r="G17" s="45">
        <f t="shared" si="0"/>
        <v>22.1</v>
      </c>
      <c r="H17" s="30">
        <v>7.8</v>
      </c>
      <c r="I17" s="30">
        <v>7.9</v>
      </c>
      <c r="J17" s="45">
        <f t="shared" si="1"/>
        <v>15.7</v>
      </c>
      <c r="K17" s="40"/>
      <c r="L17" s="45">
        <f t="shared" si="2"/>
        <v>37.799999999999997</v>
      </c>
      <c r="M17" s="28"/>
      <c r="N17" s="29">
        <f t="shared" si="3"/>
        <v>5</v>
      </c>
    </row>
    <row r="18" spans="1:18" ht="98.25" customHeight="1" x14ac:dyDescent="0.2">
      <c r="A18" s="47">
        <v>8</v>
      </c>
      <c r="B18" s="55" t="s">
        <v>52</v>
      </c>
      <c r="C18" s="56" t="s">
        <v>79</v>
      </c>
      <c r="D18" s="30">
        <v>7</v>
      </c>
      <c r="E18" s="30">
        <v>6.9</v>
      </c>
      <c r="F18" s="30">
        <v>7.4</v>
      </c>
      <c r="G18" s="45">
        <f t="shared" si="0"/>
        <v>21.3</v>
      </c>
      <c r="H18" s="30">
        <v>7.4</v>
      </c>
      <c r="I18" s="30">
        <v>6.9</v>
      </c>
      <c r="J18" s="45">
        <f t="shared" si="1"/>
        <v>14.3</v>
      </c>
      <c r="K18" s="40"/>
      <c r="L18" s="45">
        <f t="shared" si="2"/>
        <v>35.6</v>
      </c>
      <c r="M18" s="28"/>
      <c r="N18" s="29">
        <f t="shared" si="3"/>
        <v>6</v>
      </c>
    </row>
    <row r="19" spans="1:18" ht="126" customHeight="1" x14ac:dyDescent="0.2">
      <c r="A19" s="47">
        <v>2</v>
      </c>
      <c r="B19" s="55" t="s">
        <v>55</v>
      </c>
      <c r="C19" s="56" t="s">
        <v>67</v>
      </c>
      <c r="D19" s="30">
        <v>6.9</v>
      </c>
      <c r="E19" s="30">
        <v>7</v>
      </c>
      <c r="F19" s="30">
        <v>6.8</v>
      </c>
      <c r="G19" s="45">
        <f t="shared" si="0"/>
        <v>20.7</v>
      </c>
      <c r="H19" s="30">
        <v>6.8</v>
      </c>
      <c r="I19" s="30">
        <v>6.7</v>
      </c>
      <c r="J19" s="45">
        <f t="shared" si="1"/>
        <v>13.5</v>
      </c>
      <c r="K19" s="40"/>
      <c r="L19" s="45">
        <f t="shared" si="2"/>
        <v>34.200000000000003</v>
      </c>
      <c r="M19" s="28"/>
      <c r="N19" s="29">
        <f t="shared" si="3"/>
        <v>7</v>
      </c>
    </row>
    <row r="20" spans="1:18" ht="124.5" customHeight="1" x14ac:dyDescent="0.2">
      <c r="A20" s="41">
        <v>1</v>
      </c>
      <c r="B20" s="55" t="s">
        <v>64</v>
      </c>
      <c r="C20" s="58" t="s">
        <v>63</v>
      </c>
      <c r="D20" s="30">
        <v>6.5</v>
      </c>
      <c r="E20" s="30">
        <v>6.7</v>
      </c>
      <c r="F20" s="30">
        <v>6.5</v>
      </c>
      <c r="G20" s="45">
        <f t="shared" si="0"/>
        <v>19.7</v>
      </c>
      <c r="H20" s="30">
        <v>6.5</v>
      </c>
      <c r="I20" s="30">
        <v>6.4</v>
      </c>
      <c r="J20" s="45">
        <f t="shared" si="1"/>
        <v>12.9</v>
      </c>
      <c r="K20" s="40"/>
      <c r="L20" s="45">
        <f t="shared" si="2"/>
        <v>32.6</v>
      </c>
      <c r="M20" s="28"/>
      <c r="N20" s="29">
        <f t="shared" si="3"/>
        <v>8</v>
      </c>
      <c r="P20" s="22"/>
    </row>
    <row r="21" spans="1:18" ht="112.5" customHeight="1" x14ac:dyDescent="0.2">
      <c r="A21" s="47">
        <v>6</v>
      </c>
      <c r="B21" s="55" t="s">
        <v>126</v>
      </c>
      <c r="C21" s="56" t="s">
        <v>97</v>
      </c>
      <c r="D21" s="30">
        <v>6.1</v>
      </c>
      <c r="E21" s="30">
        <v>6.2</v>
      </c>
      <c r="F21" s="30">
        <v>6</v>
      </c>
      <c r="G21" s="45">
        <f t="shared" si="0"/>
        <v>18.3</v>
      </c>
      <c r="H21" s="30">
        <v>6</v>
      </c>
      <c r="I21" s="30">
        <v>6.3</v>
      </c>
      <c r="J21" s="45">
        <f t="shared" si="1"/>
        <v>12.3</v>
      </c>
      <c r="K21" s="40"/>
      <c r="L21" s="45">
        <f t="shared" si="2"/>
        <v>30.6</v>
      </c>
      <c r="M21" s="28"/>
      <c r="N21" s="29">
        <f t="shared" si="3"/>
        <v>9</v>
      </c>
    </row>
    <row r="22" spans="1:18" ht="15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8" ht="27.75" customHeight="1" x14ac:dyDescent="0.2">
      <c r="A23" s="31"/>
      <c r="B23" s="164" t="s">
        <v>11</v>
      </c>
      <c r="C23" s="135"/>
      <c r="D23" s="33"/>
      <c r="E23" s="36"/>
      <c r="F23" s="36"/>
      <c r="G23" s="88" t="s">
        <v>108</v>
      </c>
      <c r="H23" s="88"/>
      <c r="I23" s="88"/>
      <c r="J23" s="88"/>
      <c r="K23" s="88"/>
      <c r="L23" s="88"/>
      <c r="M23" s="88"/>
      <c r="N23" s="88"/>
      <c r="O23" s="88"/>
      <c r="P23" s="23"/>
      <c r="Q23" s="24"/>
      <c r="R23" s="25"/>
    </row>
    <row r="24" spans="1:18" x14ac:dyDescent="0.2">
      <c r="A24" s="31"/>
      <c r="B24" s="31"/>
      <c r="C24" s="31"/>
      <c r="D24" s="31"/>
      <c r="E24" s="31"/>
      <c r="F24" s="31"/>
      <c r="G24" s="31"/>
      <c r="H24" s="31"/>
      <c r="I24" s="31"/>
      <c r="J24" s="158"/>
      <c r="K24" s="158"/>
      <c r="L24" s="158"/>
      <c r="M24" s="158"/>
      <c r="N24" s="158"/>
      <c r="O24" s="158"/>
      <c r="P24" s="23"/>
      <c r="Q24" s="24"/>
      <c r="R24" s="25"/>
    </row>
    <row r="25" spans="1:18" ht="20.25" customHeight="1" x14ac:dyDescent="0.2">
      <c r="A25" s="31"/>
      <c r="B25" s="132" t="s">
        <v>12</v>
      </c>
      <c r="C25" s="133"/>
      <c r="D25" s="31"/>
      <c r="E25" s="37"/>
      <c r="F25" s="37"/>
      <c r="G25" s="85" t="s">
        <v>109</v>
      </c>
      <c r="H25" s="71"/>
      <c r="I25" s="71"/>
      <c r="J25" s="71"/>
      <c r="K25" s="71"/>
      <c r="L25" s="71"/>
      <c r="M25" s="71"/>
      <c r="N25" s="71"/>
      <c r="O25" s="71"/>
      <c r="P25" s="23"/>
      <c r="Q25" s="24"/>
      <c r="R25" s="25"/>
    </row>
    <row r="26" spans="1:18" ht="30.75" customHeight="1" x14ac:dyDescent="0.2">
      <c r="A26" s="31"/>
      <c r="B26" s="31"/>
      <c r="C26" s="31"/>
      <c r="D26" s="31"/>
      <c r="E26" s="37"/>
      <c r="F26" s="37"/>
      <c r="G26" s="37"/>
      <c r="H26" s="34"/>
      <c r="I26" s="34"/>
      <c r="J26" s="34"/>
      <c r="K26" s="34"/>
      <c r="L26" s="34"/>
      <c r="M26" s="34"/>
      <c r="N26" s="35"/>
      <c r="O26" s="23"/>
      <c r="P26" s="23"/>
      <c r="Q26" s="24"/>
      <c r="R26" s="25"/>
    </row>
  </sheetData>
  <mergeCells count="23">
    <mergeCell ref="H10:J10"/>
    <mergeCell ref="K10:K12"/>
    <mergeCell ref="J24:O24"/>
    <mergeCell ref="B25:C25"/>
    <mergeCell ref="L10:L12"/>
    <mergeCell ref="M10:M12"/>
    <mergeCell ref="N10:N12"/>
    <mergeCell ref="G11:G12"/>
    <mergeCell ref="J11:J12"/>
    <mergeCell ref="B23:C23"/>
    <mergeCell ref="A10:A12"/>
    <mergeCell ref="B10:B12"/>
    <mergeCell ref="C10:C12"/>
    <mergeCell ref="D10:G10"/>
    <mergeCell ref="A5:B5"/>
    <mergeCell ref="E5:F5"/>
    <mergeCell ref="I5:N5"/>
    <mergeCell ref="D6:G6"/>
    <mergeCell ref="H6:K6"/>
    <mergeCell ref="A1:N1"/>
    <mergeCell ref="A2:N2"/>
    <mergeCell ref="A3:N3"/>
    <mergeCell ref="A4:N4"/>
  </mergeCells>
  <phoneticPr fontId="23" type="noConversion"/>
  <printOptions horizontalCentered="1"/>
  <pageMargins left="0.15748031496062992" right="0.23622047244094491" top="0.27559055118110237" bottom="0.11811023622047245" header="0.19685039370078741" footer="0.19685039370078741"/>
  <pageSetup paperSize="9" orientation="portrait" horizontalDpi="4294967295" verticalDpi="4294967293" r:id="rId1"/>
  <headerFooter alignWithMargins="0">
    <oddFooter>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topLeftCell="A16" workbookViewId="0">
      <selection activeCell="B33" sqref="B33"/>
    </sheetView>
  </sheetViews>
  <sheetFormatPr defaultRowHeight="12.75" x14ac:dyDescent="0.2"/>
  <cols>
    <col min="1" max="1" width="3.7109375" customWidth="1"/>
    <col min="2" max="2" width="19" customWidth="1"/>
    <col min="3" max="3" width="11.7109375" customWidth="1"/>
    <col min="4" max="6" width="5.85546875" customWidth="1"/>
    <col min="7" max="7" width="7.85546875" customWidth="1"/>
    <col min="8" max="9" width="5.85546875" customWidth="1"/>
    <col min="10" max="10" width="7.85546875" customWidth="1"/>
    <col min="11" max="11" width="8.42578125" customWidth="1"/>
    <col min="12" max="12" width="7.85546875" customWidth="1"/>
    <col min="13" max="13" width="9.140625" hidden="1" customWidth="1"/>
    <col min="14" max="14" width="5.7109375" customWidth="1"/>
  </cols>
  <sheetData>
    <row r="1" spans="1:14" ht="15.75" x14ac:dyDescent="0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39" customHeight="1" x14ac:dyDescent="0.2">
      <c r="A2" s="128" t="s">
        <v>118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36" customHeight="1" x14ac:dyDescent="0.2">
      <c r="A3" s="129" t="s">
        <v>120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8" customHeight="1" x14ac:dyDescent="0.2">
      <c r="A4" s="130" t="s">
        <v>121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8.75" x14ac:dyDescent="0.3">
      <c r="A5" s="140" t="s">
        <v>47</v>
      </c>
      <c r="B5" s="141"/>
      <c r="C5" s="6"/>
      <c r="D5" s="6"/>
      <c r="E5" s="142"/>
      <c r="F5" s="143"/>
      <c r="G5" s="39"/>
      <c r="H5" s="3"/>
      <c r="I5" s="144" t="s">
        <v>46</v>
      </c>
      <c r="J5" s="145"/>
      <c r="K5" s="145"/>
      <c r="L5" s="145"/>
      <c r="M5" s="145"/>
      <c r="N5" s="145"/>
    </row>
    <row r="6" spans="1:14" ht="12.75" customHeight="1" x14ac:dyDescent="0.25">
      <c r="A6" s="6"/>
      <c r="B6" s="7" t="s">
        <v>39</v>
      </c>
      <c r="C6" s="8"/>
      <c r="D6" s="146"/>
      <c r="E6" s="133"/>
      <c r="F6" s="133"/>
      <c r="G6" s="133"/>
      <c r="H6" s="146"/>
      <c r="I6" s="133"/>
      <c r="J6" s="133"/>
      <c r="K6" s="133"/>
      <c r="L6" s="5"/>
      <c r="M6" s="9"/>
      <c r="N6" s="3"/>
    </row>
    <row r="7" spans="1:14" ht="12.75" hidden="1" customHeight="1" x14ac:dyDescent="0.25">
      <c r="A7" s="3"/>
      <c r="B7" s="13"/>
      <c r="C7" s="12"/>
      <c r="D7" s="12"/>
      <c r="E7" s="80"/>
      <c r="F7" s="81"/>
      <c r="G7" s="81"/>
      <c r="H7" s="81"/>
      <c r="I7" s="12"/>
      <c r="J7" s="11"/>
      <c r="K7" s="81"/>
      <c r="L7" s="81"/>
      <c r="M7" s="15"/>
      <c r="N7" s="16"/>
    </row>
    <row r="8" spans="1:14" ht="13.5" hidden="1" x14ac:dyDescent="0.25">
      <c r="A8" s="17"/>
      <c r="B8" s="27"/>
      <c r="C8" s="12"/>
      <c r="D8" s="12"/>
      <c r="E8" s="14"/>
      <c r="F8" s="81"/>
      <c r="G8" s="81"/>
      <c r="H8" s="81"/>
      <c r="I8" s="12"/>
      <c r="J8" s="14"/>
      <c r="K8" s="81"/>
      <c r="L8" s="81"/>
      <c r="M8" s="18"/>
      <c r="N8" s="13"/>
    </row>
    <row r="9" spans="1:14" ht="13.5" hidden="1" x14ac:dyDescent="0.25">
      <c r="A9" s="17"/>
      <c r="B9" s="11"/>
      <c r="C9" s="12"/>
      <c r="D9" s="12"/>
      <c r="E9" s="82"/>
      <c r="F9" s="83"/>
      <c r="G9" s="83"/>
      <c r="H9" s="83"/>
      <c r="I9" s="84"/>
      <c r="J9" s="76"/>
      <c r="K9" s="12"/>
      <c r="L9" s="14"/>
      <c r="M9" s="32"/>
      <c r="N9" s="32"/>
    </row>
    <row r="10" spans="1:14" x14ac:dyDescent="0.2">
      <c r="A10" s="136" t="s">
        <v>1</v>
      </c>
      <c r="B10" s="136" t="s">
        <v>2</v>
      </c>
      <c r="C10" s="136" t="s">
        <v>10</v>
      </c>
      <c r="D10" s="138" t="s">
        <v>4</v>
      </c>
      <c r="E10" s="138"/>
      <c r="F10" s="137"/>
      <c r="G10" s="139"/>
      <c r="H10" s="138" t="s">
        <v>0</v>
      </c>
      <c r="I10" s="137"/>
      <c r="J10" s="139"/>
      <c r="K10" s="136" t="s">
        <v>29</v>
      </c>
      <c r="L10" s="150" t="s">
        <v>14</v>
      </c>
      <c r="M10" s="136" t="s">
        <v>6</v>
      </c>
      <c r="N10" s="136" t="s">
        <v>3</v>
      </c>
    </row>
    <row r="11" spans="1:14" x14ac:dyDescent="0.2">
      <c r="A11" s="136"/>
      <c r="B11" s="136"/>
      <c r="C11" s="136"/>
      <c r="D11" s="49">
        <v>1</v>
      </c>
      <c r="E11" s="49">
        <v>2</v>
      </c>
      <c r="F11" s="49">
        <v>3</v>
      </c>
      <c r="G11" s="152" t="s">
        <v>30</v>
      </c>
      <c r="H11" s="49">
        <v>1</v>
      </c>
      <c r="I11" s="49">
        <v>2</v>
      </c>
      <c r="J11" s="152" t="s">
        <v>30</v>
      </c>
      <c r="K11" s="157"/>
      <c r="L11" s="163"/>
      <c r="M11" s="137"/>
      <c r="N11" s="137"/>
    </row>
    <row r="12" spans="1:14" x14ac:dyDescent="0.2">
      <c r="A12" s="137"/>
      <c r="B12" s="137"/>
      <c r="C12" s="137"/>
      <c r="D12" s="48" t="s">
        <v>5</v>
      </c>
      <c r="E12" s="48" t="s">
        <v>5</v>
      </c>
      <c r="F12" s="48" t="s">
        <v>5</v>
      </c>
      <c r="G12" s="153"/>
      <c r="H12" s="48" t="s">
        <v>5</v>
      </c>
      <c r="I12" s="48" t="s">
        <v>5</v>
      </c>
      <c r="J12" s="153"/>
      <c r="K12" s="157"/>
      <c r="L12" s="163"/>
      <c r="M12" s="137"/>
      <c r="N12" s="137"/>
    </row>
    <row r="13" spans="1:14" ht="108.75" customHeight="1" x14ac:dyDescent="0.2">
      <c r="A13" s="47">
        <v>6</v>
      </c>
      <c r="B13" s="70" t="s">
        <v>145</v>
      </c>
      <c r="C13" s="56" t="s">
        <v>143</v>
      </c>
      <c r="D13" s="30">
        <v>8.5</v>
      </c>
      <c r="E13" s="30">
        <v>8.6</v>
      </c>
      <c r="F13" s="30">
        <v>9</v>
      </c>
      <c r="G13" s="45">
        <f t="shared" ref="G13:G18" si="0">SUM(D13+E13+F13)</f>
        <v>26.1</v>
      </c>
      <c r="H13" s="30">
        <v>9.1999999999999993</v>
      </c>
      <c r="I13" s="30">
        <v>8.5</v>
      </c>
      <c r="J13" s="45">
        <f t="shared" ref="J13:J18" si="1">SUM(H13+I13)</f>
        <v>17.7</v>
      </c>
      <c r="K13" s="40"/>
      <c r="L13" s="45">
        <f t="shared" ref="L13:L18" si="2">SUM(G13+J13)</f>
        <v>43.8</v>
      </c>
      <c r="M13" s="28">
        <f>D13+E13+F13+H13+I13</f>
        <v>43.8</v>
      </c>
      <c r="N13" s="29">
        <f>RANK(L13,$L$13:$L$18,0)</f>
        <v>1</v>
      </c>
    </row>
    <row r="14" spans="1:14" ht="122.25" customHeight="1" x14ac:dyDescent="0.2">
      <c r="A14" s="41">
        <v>2</v>
      </c>
      <c r="B14" s="70" t="s">
        <v>149</v>
      </c>
      <c r="C14" s="56" t="s">
        <v>146</v>
      </c>
      <c r="D14" s="30">
        <v>8.1999999999999993</v>
      </c>
      <c r="E14" s="30">
        <v>7.9</v>
      </c>
      <c r="F14" s="30">
        <v>8.8000000000000007</v>
      </c>
      <c r="G14" s="45">
        <f t="shared" si="0"/>
        <v>24.900000000000002</v>
      </c>
      <c r="H14" s="30">
        <v>9</v>
      </c>
      <c r="I14" s="30">
        <v>8.1</v>
      </c>
      <c r="J14" s="45">
        <f t="shared" si="1"/>
        <v>17.100000000000001</v>
      </c>
      <c r="K14" s="40"/>
      <c r="L14" s="45">
        <f t="shared" si="2"/>
        <v>42</v>
      </c>
      <c r="M14" s="28">
        <f>D14+E14+F14+H14+I14</f>
        <v>42.000000000000007</v>
      </c>
      <c r="N14" s="29">
        <f>RANK(L14,$L$13:$L$18,0)</f>
        <v>2</v>
      </c>
    </row>
    <row r="15" spans="1:14" ht="120" customHeight="1" x14ac:dyDescent="0.2">
      <c r="A15" s="47">
        <v>1</v>
      </c>
      <c r="B15" s="70" t="s">
        <v>65</v>
      </c>
      <c r="C15" s="58" t="s">
        <v>80</v>
      </c>
      <c r="D15" s="30">
        <v>8</v>
      </c>
      <c r="E15" s="30">
        <v>7.7</v>
      </c>
      <c r="F15" s="30">
        <v>7.5</v>
      </c>
      <c r="G15" s="45">
        <f t="shared" si="0"/>
        <v>23.2</v>
      </c>
      <c r="H15" s="30">
        <v>7.5</v>
      </c>
      <c r="I15" s="30">
        <v>7.9</v>
      </c>
      <c r="J15" s="45">
        <f t="shared" si="1"/>
        <v>15.4</v>
      </c>
      <c r="K15" s="40"/>
      <c r="L15" s="45">
        <f t="shared" si="2"/>
        <v>38.6</v>
      </c>
      <c r="M15" s="79"/>
      <c r="N15" s="29">
        <f>RANK(L15,$L$13:$L$18,0)</f>
        <v>3</v>
      </c>
    </row>
    <row r="16" spans="1:14" ht="100.5" customHeight="1" x14ac:dyDescent="0.2">
      <c r="A16" s="47">
        <v>3</v>
      </c>
      <c r="B16" s="70" t="s">
        <v>148</v>
      </c>
      <c r="C16" s="56" t="s">
        <v>147</v>
      </c>
      <c r="D16" s="30">
        <v>7.6</v>
      </c>
      <c r="E16" s="30">
        <v>7.4</v>
      </c>
      <c r="F16" s="30">
        <v>7</v>
      </c>
      <c r="G16" s="45">
        <f t="shared" si="0"/>
        <v>22</v>
      </c>
      <c r="H16" s="30">
        <v>7.3</v>
      </c>
      <c r="I16" s="30">
        <v>7.5</v>
      </c>
      <c r="J16" s="45">
        <f t="shared" si="1"/>
        <v>14.8</v>
      </c>
      <c r="K16" s="40"/>
      <c r="L16" s="45">
        <f t="shared" si="2"/>
        <v>36.799999999999997</v>
      </c>
      <c r="M16" s="28"/>
      <c r="N16" s="29">
        <f>RANK(L16,$L$13:$L$18,0)</f>
        <v>4</v>
      </c>
    </row>
    <row r="17" spans="1:14" ht="117.75" customHeight="1" x14ac:dyDescent="0.2">
      <c r="A17" s="41">
        <v>4</v>
      </c>
      <c r="B17" s="70" t="s">
        <v>53</v>
      </c>
      <c r="C17" s="58" t="s">
        <v>72</v>
      </c>
      <c r="D17" s="30">
        <v>7.4</v>
      </c>
      <c r="E17" s="30">
        <v>7.3</v>
      </c>
      <c r="F17" s="30">
        <v>7.3</v>
      </c>
      <c r="G17" s="45">
        <f t="shared" si="0"/>
        <v>22</v>
      </c>
      <c r="H17" s="30">
        <v>7.3</v>
      </c>
      <c r="I17" s="30">
        <v>7.4</v>
      </c>
      <c r="J17" s="45">
        <f t="shared" si="1"/>
        <v>14.7</v>
      </c>
      <c r="K17" s="40"/>
      <c r="L17" s="45">
        <f t="shared" si="2"/>
        <v>36.700000000000003</v>
      </c>
      <c r="M17" s="28"/>
      <c r="N17" s="29">
        <f>RANK(L17,$L$13:$L$18,0)</f>
        <v>5</v>
      </c>
    </row>
    <row r="18" spans="1:14" ht="106.5" customHeight="1" x14ac:dyDescent="0.2">
      <c r="A18" s="41">
        <v>5</v>
      </c>
      <c r="B18" s="70" t="s">
        <v>144</v>
      </c>
      <c r="C18" s="56" t="s">
        <v>79</v>
      </c>
      <c r="D18" s="30">
        <v>7</v>
      </c>
      <c r="E18" s="30">
        <v>7</v>
      </c>
      <c r="F18" s="30">
        <v>7.4</v>
      </c>
      <c r="G18" s="45">
        <f t="shared" si="0"/>
        <v>21.4</v>
      </c>
      <c r="H18" s="30">
        <v>7.8</v>
      </c>
      <c r="I18" s="30">
        <v>7.5</v>
      </c>
      <c r="J18" s="45">
        <f t="shared" si="1"/>
        <v>15.3</v>
      </c>
      <c r="K18" s="40"/>
      <c r="L18" s="45">
        <f t="shared" si="2"/>
        <v>36.700000000000003</v>
      </c>
      <c r="M18" s="28"/>
      <c r="N18" s="29">
        <v>6</v>
      </c>
    </row>
    <row r="19" spans="1:14" ht="17.25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x14ac:dyDescent="0.2">
      <c r="A20" s="31"/>
      <c r="B20" s="164" t="s">
        <v>11</v>
      </c>
      <c r="C20" s="135"/>
      <c r="D20" s="33"/>
      <c r="E20" s="36"/>
      <c r="F20" s="36"/>
      <c r="G20" s="133" t="s">
        <v>108</v>
      </c>
      <c r="H20" s="133"/>
      <c r="I20" s="133"/>
      <c r="J20" s="133"/>
      <c r="K20" s="133"/>
      <c r="L20" s="133"/>
      <c r="M20" s="31"/>
      <c r="N20" s="35"/>
    </row>
    <row r="21" spans="1:14" x14ac:dyDescent="0.2">
      <c r="A21" s="31"/>
      <c r="B21" s="31"/>
      <c r="C21" s="31"/>
      <c r="D21" s="31"/>
      <c r="E21" s="31"/>
      <c r="F21" s="31"/>
      <c r="G21" s="31"/>
      <c r="H21" s="31"/>
      <c r="I21" s="158"/>
      <c r="J21" s="158"/>
      <c r="K21" s="158"/>
      <c r="L21" s="158"/>
      <c r="M21" s="158"/>
      <c r="N21" s="158"/>
    </row>
    <row r="22" spans="1:14" x14ac:dyDescent="0.2">
      <c r="A22" s="31"/>
      <c r="B22" s="132" t="s">
        <v>12</v>
      </c>
      <c r="C22" s="133"/>
      <c r="D22" s="31"/>
      <c r="E22" s="37"/>
      <c r="F22" s="37"/>
      <c r="G22" s="134" t="s">
        <v>109</v>
      </c>
      <c r="H22" s="158"/>
      <c r="I22" s="158"/>
      <c r="J22" s="158"/>
      <c r="K22" s="158"/>
      <c r="L22" s="158"/>
      <c r="M22" s="34"/>
      <c r="N22" s="35"/>
    </row>
    <row r="23" spans="1:14" x14ac:dyDescent="0.2">
      <c r="A23" s="31"/>
      <c r="B23" s="31"/>
      <c r="C23" s="31"/>
      <c r="D23" s="31"/>
      <c r="E23" s="37"/>
      <c r="F23" s="37"/>
      <c r="G23" s="37"/>
      <c r="H23" s="34"/>
      <c r="I23" s="34"/>
      <c r="J23" s="34"/>
      <c r="K23" s="34"/>
      <c r="L23" s="34"/>
      <c r="M23" s="34"/>
      <c r="N23" s="35"/>
    </row>
  </sheetData>
  <mergeCells count="25">
    <mergeCell ref="G22:L22"/>
    <mergeCell ref="L10:L12"/>
    <mergeCell ref="I21:N21"/>
    <mergeCell ref="G20:L20"/>
    <mergeCell ref="D10:G10"/>
    <mergeCell ref="A10:A12"/>
    <mergeCell ref="B10:B12"/>
    <mergeCell ref="C10:C12"/>
    <mergeCell ref="B22:C22"/>
    <mergeCell ref="B20:C20"/>
    <mergeCell ref="D6:G6"/>
    <mergeCell ref="H6:K6"/>
    <mergeCell ref="N10:N12"/>
    <mergeCell ref="H10:J10"/>
    <mergeCell ref="K10:K12"/>
    <mergeCell ref="G11:G12"/>
    <mergeCell ref="M10:M12"/>
    <mergeCell ref="J11:J12"/>
    <mergeCell ref="E5:F5"/>
    <mergeCell ref="I5:N5"/>
    <mergeCell ref="A5:B5"/>
    <mergeCell ref="A1:N1"/>
    <mergeCell ref="A2:N2"/>
    <mergeCell ref="A3:N3"/>
    <mergeCell ref="A4:N4"/>
  </mergeCells>
  <phoneticPr fontId="23" type="noConversion"/>
  <printOptions horizontalCentered="1"/>
  <pageMargins left="0.15748031496062992" right="0.23622047244094491" top="0.27559055118110237" bottom="0.11811023622047245" header="0.19685039370078741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view="pageBreakPreview" topLeftCell="A22" workbookViewId="0">
      <selection activeCell="R9" sqref="R9"/>
    </sheetView>
  </sheetViews>
  <sheetFormatPr defaultRowHeight="12.75" x14ac:dyDescent="0.2"/>
  <cols>
    <col min="1" max="1" width="3.7109375" customWidth="1"/>
    <col min="2" max="2" width="17.42578125" customWidth="1"/>
    <col min="3" max="3" width="11.28515625" customWidth="1"/>
    <col min="4" max="5" width="5.85546875" customWidth="1"/>
    <col min="6" max="6" width="6.42578125" customWidth="1"/>
    <col min="7" max="7" width="3" hidden="1" customWidth="1"/>
    <col min="8" max="8" width="5.7109375" customWidth="1"/>
    <col min="9" max="9" width="6" customWidth="1"/>
    <col min="10" max="10" width="10.5703125" hidden="1" customWidth="1"/>
    <col min="11" max="11" width="8.42578125" customWidth="1"/>
    <col min="12" max="12" width="8.85546875" customWidth="1"/>
    <col min="13" max="13" width="0.140625" hidden="1" customWidth="1"/>
    <col min="14" max="14" width="7.28515625" customWidth="1"/>
  </cols>
  <sheetData>
    <row r="1" spans="1:14" ht="38.25" customHeight="1" x14ac:dyDescent="0.2">
      <c r="A1" s="128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37.5" customHeight="1" x14ac:dyDescent="0.2">
      <c r="A2" s="129" t="s">
        <v>120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25.5" customHeight="1" x14ac:dyDescent="0.2">
      <c r="A3" s="130" t="s">
        <v>121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8.75" x14ac:dyDescent="0.3">
      <c r="A4" s="140" t="s">
        <v>47</v>
      </c>
      <c r="B4" s="141"/>
      <c r="C4" s="6"/>
      <c r="D4" s="6"/>
      <c r="E4" s="142"/>
      <c r="F4" s="143"/>
      <c r="G4" s="39"/>
      <c r="H4" s="144" t="s">
        <v>46</v>
      </c>
      <c r="I4" s="133"/>
      <c r="J4" s="133"/>
      <c r="K4" s="133"/>
      <c r="L4" s="133"/>
      <c r="M4" s="133"/>
      <c r="N4" s="133"/>
    </row>
    <row r="5" spans="1:14" ht="13.5" x14ac:dyDescent="0.25">
      <c r="A5" s="6"/>
      <c r="B5" s="7" t="s">
        <v>40</v>
      </c>
      <c r="C5" s="8"/>
      <c r="D5" s="8"/>
      <c r="E5" s="146"/>
      <c r="F5" s="147"/>
      <c r="G5" s="147"/>
      <c r="H5" s="5"/>
      <c r="I5" s="146"/>
      <c r="J5" s="141"/>
      <c r="K5" s="141"/>
      <c r="L5" s="6"/>
      <c r="M5" s="9"/>
      <c r="N5" s="3"/>
    </row>
    <row r="6" spans="1:14" ht="13.5" hidden="1" x14ac:dyDescent="0.25">
      <c r="A6" s="3"/>
      <c r="B6" s="13"/>
      <c r="C6" s="12"/>
      <c r="D6" s="80"/>
      <c r="E6" s="81"/>
      <c r="F6" s="81"/>
      <c r="G6" s="81"/>
      <c r="I6" s="12"/>
      <c r="J6" s="11" t="s">
        <v>105</v>
      </c>
      <c r="K6" s="11"/>
      <c r="L6" s="81"/>
      <c r="M6" s="81"/>
      <c r="N6" s="60"/>
    </row>
    <row r="7" spans="1:14" ht="13.5" x14ac:dyDescent="0.25">
      <c r="A7" s="17"/>
      <c r="B7" s="13" t="s">
        <v>113</v>
      </c>
      <c r="C7" s="12"/>
      <c r="D7" s="14"/>
      <c r="E7" s="81"/>
      <c r="F7" s="81"/>
      <c r="G7" s="81"/>
      <c r="I7" s="12"/>
      <c r="J7" s="14" t="s">
        <v>106</v>
      </c>
      <c r="K7" s="14"/>
      <c r="L7" s="81"/>
      <c r="M7" s="81"/>
      <c r="N7" s="61"/>
    </row>
    <row r="8" spans="1:14" ht="1.5" customHeight="1" x14ac:dyDescent="0.25">
      <c r="A8" s="17"/>
      <c r="B8" s="11"/>
      <c r="C8" s="12"/>
      <c r="D8" s="82"/>
      <c r="E8" s="83"/>
      <c r="F8" s="83"/>
      <c r="G8" s="83"/>
      <c r="H8" s="84"/>
      <c r="J8" s="76"/>
      <c r="K8" s="12"/>
      <c r="L8" s="14"/>
      <c r="M8" s="62"/>
      <c r="N8" s="62"/>
    </row>
    <row r="9" spans="1:14" x14ac:dyDescent="0.2">
      <c r="A9" s="136" t="s">
        <v>1</v>
      </c>
      <c r="B9" s="136" t="s">
        <v>2</v>
      </c>
      <c r="C9" s="136" t="s">
        <v>10</v>
      </c>
      <c r="D9" s="166"/>
      <c r="E9" s="167"/>
      <c r="F9" s="168"/>
      <c r="G9" s="169"/>
      <c r="H9" s="138"/>
      <c r="I9" s="137"/>
      <c r="J9" s="139"/>
      <c r="K9" s="175" t="s">
        <v>29</v>
      </c>
      <c r="L9" s="171" t="s">
        <v>14</v>
      </c>
      <c r="M9" s="136" t="s">
        <v>6</v>
      </c>
      <c r="N9" s="136" t="s">
        <v>3</v>
      </c>
    </row>
    <row r="10" spans="1:14" x14ac:dyDescent="0.2">
      <c r="A10" s="136"/>
      <c r="B10" s="136"/>
      <c r="C10" s="136"/>
      <c r="D10" s="42">
        <v>1</v>
      </c>
      <c r="E10" s="42">
        <v>2</v>
      </c>
      <c r="F10" s="42">
        <v>3</v>
      </c>
      <c r="G10" s="173" t="s">
        <v>30</v>
      </c>
      <c r="H10" s="42">
        <v>4</v>
      </c>
      <c r="I10" s="42">
        <v>5</v>
      </c>
      <c r="J10" s="173" t="s">
        <v>30</v>
      </c>
      <c r="K10" s="176"/>
      <c r="L10" s="172"/>
      <c r="M10" s="137"/>
      <c r="N10" s="137"/>
    </row>
    <row r="11" spans="1:14" x14ac:dyDescent="0.2">
      <c r="A11" s="165"/>
      <c r="B11" s="165"/>
      <c r="C11" s="165"/>
      <c r="D11" s="46" t="s">
        <v>5</v>
      </c>
      <c r="E11" s="46" t="s">
        <v>5</v>
      </c>
      <c r="F11" s="46" t="s">
        <v>5</v>
      </c>
      <c r="G11" s="174"/>
      <c r="H11" s="46" t="s">
        <v>5</v>
      </c>
      <c r="I11" s="46" t="s">
        <v>5</v>
      </c>
      <c r="J11" s="174"/>
      <c r="K11" s="176"/>
      <c r="L11" s="172"/>
      <c r="M11" s="165"/>
      <c r="N11" s="165"/>
    </row>
    <row r="12" spans="1:14" ht="111.75" customHeight="1" x14ac:dyDescent="0.2">
      <c r="A12" s="26">
        <v>8</v>
      </c>
      <c r="B12" s="70" t="s">
        <v>132</v>
      </c>
      <c r="C12" s="56" t="s">
        <v>150</v>
      </c>
      <c r="D12" s="30">
        <v>8.1</v>
      </c>
      <c r="E12" s="30">
        <v>8.1</v>
      </c>
      <c r="F12" s="30">
        <v>7.8</v>
      </c>
      <c r="G12" s="45"/>
      <c r="H12" s="30">
        <v>7.8</v>
      </c>
      <c r="I12" s="30">
        <v>8.1</v>
      </c>
      <c r="J12" s="45">
        <f t="shared" ref="J12:J24" si="0">SUM(H12+I12)</f>
        <v>15.899999999999999</v>
      </c>
      <c r="K12" s="40"/>
      <c r="L12" s="45">
        <f t="shared" ref="L12:L24" si="1">SUM(D12:I12)-K12</f>
        <v>39.9</v>
      </c>
      <c r="M12" s="28"/>
      <c r="N12" s="29">
        <f t="shared" ref="N12:N24" si="2">RANK(L12,$L$12:$L$24,0)</f>
        <v>1</v>
      </c>
    </row>
    <row r="13" spans="1:14" ht="105" customHeight="1" x14ac:dyDescent="0.2">
      <c r="A13" s="38">
        <v>5</v>
      </c>
      <c r="B13" s="55" t="s">
        <v>50</v>
      </c>
      <c r="C13" s="56" t="s">
        <v>68</v>
      </c>
      <c r="D13" s="30">
        <v>7.7</v>
      </c>
      <c r="E13" s="30">
        <v>7.5</v>
      </c>
      <c r="F13" s="30">
        <v>7.5</v>
      </c>
      <c r="G13" s="45"/>
      <c r="H13" s="30">
        <v>7.7</v>
      </c>
      <c r="I13" s="30">
        <v>7.8</v>
      </c>
      <c r="J13" s="45">
        <f t="shared" si="0"/>
        <v>15.5</v>
      </c>
      <c r="K13" s="40"/>
      <c r="L13" s="45">
        <f t="shared" si="1"/>
        <v>38.199999999999996</v>
      </c>
      <c r="M13" s="28"/>
      <c r="N13" s="29">
        <f t="shared" si="2"/>
        <v>2</v>
      </c>
    </row>
    <row r="14" spans="1:14" ht="78.75" customHeight="1" x14ac:dyDescent="0.2">
      <c r="A14" s="38">
        <v>11</v>
      </c>
      <c r="B14" s="55" t="s">
        <v>128</v>
      </c>
      <c r="C14" s="56" t="s">
        <v>71</v>
      </c>
      <c r="D14" s="30">
        <v>7.8</v>
      </c>
      <c r="E14" s="30">
        <v>7.4</v>
      </c>
      <c r="F14" s="30">
        <v>7.4</v>
      </c>
      <c r="G14" s="45"/>
      <c r="H14" s="30">
        <v>7.5</v>
      </c>
      <c r="I14" s="30">
        <v>7.7</v>
      </c>
      <c r="J14" s="45">
        <f t="shared" si="0"/>
        <v>15.2</v>
      </c>
      <c r="K14" s="40"/>
      <c r="L14" s="45">
        <f t="shared" si="1"/>
        <v>37.800000000000004</v>
      </c>
      <c r="M14" s="28"/>
      <c r="N14" s="29">
        <f t="shared" si="2"/>
        <v>3</v>
      </c>
    </row>
    <row r="15" spans="1:14" ht="78" customHeight="1" x14ac:dyDescent="0.2">
      <c r="A15" s="26">
        <v>4</v>
      </c>
      <c r="B15" s="55" t="s">
        <v>100</v>
      </c>
      <c r="C15" s="59" t="s">
        <v>21</v>
      </c>
      <c r="D15" s="30">
        <v>7.9</v>
      </c>
      <c r="E15" s="30">
        <v>7</v>
      </c>
      <c r="F15" s="30">
        <v>7.2</v>
      </c>
      <c r="G15" s="45"/>
      <c r="H15" s="30">
        <v>7</v>
      </c>
      <c r="I15" s="30">
        <v>7.9</v>
      </c>
      <c r="J15" s="45">
        <f t="shared" si="0"/>
        <v>14.9</v>
      </c>
      <c r="K15" s="40"/>
      <c r="L15" s="45">
        <f t="shared" si="1"/>
        <v>37</v>
      </c>
      <c r="M15" s="28"/>
      <c r="N15" s="29">
        <f t="shared" si="2"/>
        <v>4</v>
      </c>
    </row>
    <row r="16" spans="1:14" ht="114.75" customHeight="1" x14ac:dyDescent="0.2">
      <c r="A16" s="26">
        <v>2</v>
      </c>
      <c r="B16" s="55" t="s">
        <v>82</v>
      </c>
      <c r="C16" s="56" t="s">
        <v>81</v>
      </c>
      <c r="D16" s="30">
        <v>7.5</v>
      </c>
      <c r="E16" s="30">
        <v>7.6</v>
      </c>
      <c r="F16" s="30">
        <v>6.8</v>
      </c>
      <c r="G16" s="45"/>
      <c r="H16" s="30">
        <v>6.7</v>
      </c>
      <c r="I16" s="30">
        <v>7.5</v>
      </c>
      <c r="J16" s="45">
        <f t="shared" si="0"/>
        <v>14.2</v>
      </c>
      <c r="K16" s="40"/>
      <c r="L16" s="45">
        <f t="shared" si="1"/>
        <v>36.099999999999994</v>
      </c>
      <c r="M16" s="28"/>
      <c r="N16" s="29">
        <f t="shared" si="2"/>
        <v>5</v>
      </c>
    </row>
    <row r="17" spans="1:23" ht="125.25" customHeight="1" x14ac:dyDescent="0.2">
      <c r="A17" s="26">
        <v>6</v>
      </c>
      <c r="B17" s="55" t="s">
        <v>135</v>
      </c>
      <c r="C17" s="56" t="s">
        <v>152</v>
      </c>
      <c r="D17" s="30">
        <v>7.3</v>
      </c>
      <c r="E17" s="30">
        <v>6.9</v>
      </c>
      <c r="F17" s="30">
        <v>6.9</v>
      </c>
      <c r="G17" s="45"/>
      <c r="H17" s="30">
        <v>7</v>
      </c>
      <c r="I17" s="30">
        <v>7.3</v>
      </c>
      <c r="J17" s="45">
        <f t="shared" si="0"/>
        <v>14.3</v>
      </c>
      <c r="K17" s="40"/>
      <c r="L17" s="45">
        <f t="shared" si="1"/>
        <v>35.4</v>
      </c>
      <c r="M17" s="28"/>
      <c r="N17" s="29">
        <f t="shared" si="2"/>
        <v>6</v>
      </c>
    </row>
    <row r="18" spans="1:23" ht="114" customHeight="1" x14ac:dyDescent="0.2">
      <c r="A18" s="38">
        <v>9</v>
      </c>
      <c r="B18" s="55" t="s">
        <v>125</v>
      </c>
      <c r="C18" s="56" t="s">
        <v>70</v>
      </c>
      <c r="D18" s="30">
        <v>7.4</v>
      </c>
      <c r="E18" s="30">
        <v>7.1</v>
      </c>
      <c r="F18" s="30">
        <v>6.7</v>
      </c>
      <c r="G18" s="45"/>
      <c r="H18" s="30">
        <v>6.5</v>
      </c>
      <c r="I18" s="30">
        <v>7.4</v>
      </c>
      <c r="J18" s="45">
        <f t="shared" si="0"/>
        <v>13.9</v>
      </c>
      <c r="K18" s="40"/>
      <c r="L18" s="45">
        <f t="shared" si="1"/>
        <v>35.1</v>
      </c>
      <c r="M18" s="28"/>
      <c r="N18" s="29">
        <f t="shared" si="2"/>
        <v>7</v>
      </c>
    </row>
    <row r="19" spans="1:23" ht="106.5" customHeight="1" x14ac:dyDescent="0.2">
      <c r="A19" s="26">
        <v>12</v>
      </c>
      <c r="B19" s="55" t="s">
        <v>49</v>
      </c>
      <c r="C19" s="56" t="s">
        <v>88</v>
      </c>
      <c r="D19" s="30">
        <v>7.2</v>
      </c>
      <c r="E19" s="30">
        <v>6.8</v>
      </c>
      <c r="F19" s="30">
        <v>6.8</v>
      </c>
      <c r="G19" s="45"/>
      <c r="H19" s="30">
        <v>6.7</v>
      </c>
      <c r="I19" s="30">
        <v>7.2</v>
      </c>
      <c r="J19" s="45">
        <f t="shared" si="0"/>
        <v>13.9</v>
      </c>
      <c r="K19" s="40"/>
      <c r="L19" s="45">
        <f t="shared" si="1"/>
        <v>34.700000000000003</v>
      </c>
      <c r="M19" s="28"/>
      <c r="N19" s="29">
        <f t="shared" si="2"/>
        <v>8</v>
      </c>
    </row>
    <row r="20" spans="1:23" ht="78.75" customHeight="1" x14ac:dyDescent="0.2">
      <c r="A20" s="26">
        <v>10</v>
      </c>
      <c r="B20" s="55" t="s">
        <v>58</v>
      </c>
      <c r="C20" s="59" t="s">
        <v>151</v>
      </c>
      <c r="D20" s="30">
        <v>7.6</v>
      </c>
      <c r="E20" s="30">
        <v>6.3</v>
      </c>
      <c r="F20" s="30">
        <v>6.3</v>
      </c>
      <c r="G20" s="45"/>
      <c r="H20" s="30">
        <v>6.2</v>
      </c>
      <c r="I20" s="30">
        <v>7.6</v>
      </c>
      <c r="J20" s="45">
        <f t="shared" si="0"/>
        <v>13.8</v>
      </c>
      <c r="K20" s="40"/>
      <c r="L20" s="45">
        <f t="shared" si="1"/>
        <v>34</v>
      </c>
      <c r="M20" s="28"/>
      <c r="N20" s="29">
        <f t="shared" si="2"/>
        <v>9</v>
      </c>
    </row>
    <row r="21" spans="1:23" ht="102.75" customHeight="1" x14ac:dyDescent="0.2">
      <c r="A21" s="38">
        <v>1</v>
      </c>
      <c r="B21" s="55" t="s">
        <v>57</v>
      </c>
      <c r="C21" s="56" t="s">
        <v>62</v>
      </c>
      <c r="D21" s="30">
        <v>6.5</v>
      </c>
      <c r="E21" s="30">
        <v>6.4</v>
      </c>
      <c r="F21" s="30">
        <v>6</v>
      </c>
      <c r="G21" s="45"/>
      <c r="H21" s="30">
        <v>6</v>
      </c>
      <c r="I21" s="30">
        <v>6.5</v>
      </c>
      <c r="J21" s="45">
        <f t="shared" si="0"/>
        <v>12.5</v>
      </c>
      <c r="K21" s="40"/>
      <c r="L21" s="45">
        <f t="shared" si="1"/>
        <v>31.4</v>
      </c>
      <c r="M21" s="28"/>
      <c r="N21" s="29">
        <f t="shared" si="2"/>
        <v>10</v>
      </c>
    </row>
    <row r="22" spans="1:23" ht="129" customHeight="1" x14ac:dyDescent="0.2">
      <c r="A22" s="38">
        <v>13</v>
      </c>
      <c r="B22" s="55" t="s">
        <v>123</v>
      </c>
      <c r="C22" s="59" t="s">
        <v>23</v>
      </c>
      <c r="D22" s="30">
        <v>7</v>
      </c>
      <c r="E22" s="30">
        <v>5</v>
      </c>
      <c r="F22" s="30">
        <v>5.4</v>
      </c>
      <c r="G22" s="45"/>
      <c r="H22" s="30">
        <v>5</v>
      </c>
      <c r="I22" s="30">
        <v>8</v>
      </c>
      <c r="J22" s="45">
        <f t="shared" si="0"/>
        <v>13</v>
      </c>
      <c r="K22" s="40"/>
      <c r="L22" s="45">
        <f t="shared" si="1"/>
        <v>30.4</v>
      </c>
      <c r="M22" s="28"/>
      <c r="N22" s="29">
        <f t="shared" si="2"/>
        <v>11</v>
      </c>
    </row>
    <row r="23" spans="1:23" ht="102.75" customHeight="1" x14ac:dyDescent="0.2">
      <c r="A23" s="38">
        <v>7</v>
      </c>
      <c r="B23" s="55" t="s">
        <v>56</v>
      </c>
      <c r="C23" s="56" t="s">
        <v>153</v>
      </c>
      <c r="D23" s="30">
        <v>5.8</v>
      </c>
      <c r="E23" s="30">
        <v>5.6</v>
      </c>
      <c r="F23" s="30">
        <v>5.8</v>
      </c>
      <c r="G23" s="45"/>
      <c r="H23" s="30">
        <v>5.8</v>
      </c>
      <c r="I23" s="30">
        <v>5.8</v>
      </c>
      <c r="J23" s="45">
        <f t="shared" si="0"/>
        <v>11.6</v>
      </c>
      <c r="K23" s="40"/>
      <c r="L23" s="45">
        <f t="shared" si="1"/>
        <v>28.8</v>
      </c>
      <c r="M23" s="28"/>
      <c r="N23" s="29">
        <f t="shared" si="2"/>
        <v>12</v>
      </c>
    </row>
    <row r="24" spans="1:23" ht="88.5" customHeight="1" x14ac:dyDescent="0.2">
      <c r="A24" s="38">
        <v>3</v>
      </c>
      <c r="B24" s="69" t="s">
        <v>137</v>
      </c>
      <c r="C24" s="59" t="s">
        <v>34</v>
      </c>
      <c r="D24" s="30">
        <v>5.5</v>
      </c>
      <c r="E24" s="30">
        <v>5.5</v>
      </c>
      <c r="F24" s="30">
        <v>5.5</v>
      </c>
      <c r="G24" s="45"/>
      <c r="H24" s="30">
        <v>5.5</v>
      </c>
      <c r="I24" s="30">
        <v>5.5</v>
      </c>
      <c r="J24" s="45">
        <f t="shared" si="0"/>
        <v>11</v>
      </c>
      <c r="K24" s="40"/>
      <c r="L24" s="45">
        <f t="shared" si="1"/>
        <v>27.5</v>
      </c>
      <c r="M24" s="28"/>
      <c r="N24" s="29">
        <f t="shared" si="2"/>
        <v>13</v>
      </c>
    </row>
    <row r="25" spans="1:23" ht="15" customHeight="1" x14ac:dyDescent="0.2">
      <c r="A25" s="31"/>
      <c r="B25" s="159" t="s">
        <v>11</v>
      </c>
      <c r="C25" s="170"/>
      <c r="D25" s="159"/>
      <c r="E25" s="36"/>
      <c r="F25" s="161" t="s">
        <v>108</v>
      </c>
      <c r="G25" s="161"/>
      <c r="H25" s="161"/>
      <c r="I25" s="161"/>
      <c r="J25" s="161"/>
      <c r="K25" s="161"/>
      <c r="L25" s="161"/>
      <c r="M25" s="161"/>
      <c r="N25" s="161"/>
      <c r="R25" s="134"/>
      <c r="S25" s="135"/>
      <c r="T25" s="135"/>
      <c r="U25" s="135"/>
      <c r="V25" s="135"/>
      <c r="W25" s="135"/>
    </row>
    <row r="26" spans="1:23" ht="15" customHeight="1" x14ac:dyDescent="0.2">
      <c r="A26" s="31"/>
      <c r="B26" s="31"/>
      <c r="C26" s="31"/>
      <c r="D26" s="31"/>
      <c r="E26" s="31"/>
      <c r="F26" s="31"/>
      <c r="G26" s="31"/>
      <c r="H26" s="31"/>
      <c r="I26" s="158"/>
      <c r="J26" s="158"/>
      <c r="K26" s="158"/>
      <c r="L26" s="158"/>
      <c r="M26" s="158"/>
      <c r="N26" s="158"/>
    </row>
    <row r="27" spans="1:23" ht="15" customHeight="1" x14ac:dyDescent="0.2">
      <c r="A27" s="31"/>
      <c r="B27" s="132" t="s">
        <v>12</v>
      </c>
      <c r="C27" s="133"/>
      <c r="D27" s="133"/>
      <c r="E27" s="133"/>
      <c r="F27" s="134" t="s">
        <v>109</v>
      </c>
      <c r="G27" s="133"/>
      <c r="H27" s="133"/>
      <c r="I27" s="133"/>
      <c r="J27" s="133"/>
      <c r="K27" s="133"/>
      <c r="L27" s="133"/>
      <c r="M27" s="133"/>
      <c r="N27" s="133"/>
    </row>
  </sheetData>
  <mergeCells count="25">
    <mergeCell ref="R25:W25"/>
    <mergeCell ref="E5:G5"/>
    <mergeCell ref="I5:K5"/>
    <mergeCell ref="L9:L11"/>
    <mergeCell ref="M9:M11"/>
    <mergeCell ref="N9:N11"/>
    <mergeCell ref="G10:G11"/>
    <mergeCell ref="J10:J11"/>
    <mergeCell ref="K9:K11"/>
    <mergeCell ref="I26:N26"/>
    <mergeCell ref="B27:E27"/>
    <mergeCell ref="F27:N27"/>
    <mergeCell ref="B25:D25"/>
    <mergeCell ref="F25:N25"/>
    <mergeCell ref="A9:A11"/>
    <mergeCell ref="B9:B11"/>
    <mergeCell ref="C9:C11"/>
    <mergeCell ref="D9:G9"/>
    <mergeCell ref="H9:J9"/>
    <mergeCell ref="A1:N1"/>
    <mergeCell ref="A2:N2"/>
    <mergeCell ref="A3:N3"/>
    <mergeCell ref="A4:B4"/>
    <mergeCell ref="E4:F4"/>
    <mergeCell ref="H4:N4"/>
  </mergeCells>
  <phoneticPr fontId="23" type="noConversion"/>
  <printOptions horizontalCentered="1"/>
  <pageMargins left="0.15748031496062992" right="0.23622047244094491" top="0.27559055118110237" bottom="0.11811023622047245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topLeftCell="A15" workbookViewId="0">
      <selection activeCell="T12" sqref="T12"/>
    </sheetView>
  </sheetViews>
  <sheetFormatPr defaultRowHeight="12.75" x14ac:dyDescent="0.2"/>
  <cols>
    <col min="1" max="1" width="4.85546875" customWidth="1"/>
    <col min="2" max="2" width="20" customWidth="1"/>
    <col min="3" max="3" width="10.28515625" customWidth="1"/>
    <col min="4" max="5" width="5.85546875" customWidth="1"/>
    <col min="6" max="6" width="5.7109375" customWidth="1"/>
    <col min="7" max="7" width="0.140625" hidden="1" customWidth="1"/>
    <col min="8" max="9" width="5.85546875" customWidth="1"/>
    <col min="10" max="10" width="9.140625" hidden="1" customWidth="1"/>
    <col min="11" max="11" width="6.28515625" customWidth="1"/>
    <col min="13" max="13" width="9.140625" hidden="1" customWidth="1"/>
    <col min="14" max="14" width="5.7109375" customWidth="1"/>
  </cols>
  <sheetData>
    <row r="1" spans="1:14" ht="37.5" customHeight="1" x14ac:dyDescent="0.2">
      <c r="A1" s="128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39" customHeight="1" x14ac:dyDescent="0.2">
      <c r="A2" s="129" t="s">
        <v>120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8.75" customHeight="1" x14ac:dyDescent="0.2">
      <c r="A3" s="130" t="s">
        <v>121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8.75" x14ac:dyDescent="0.3">
      <c r="A4" s="140" t="s">
        <v>47</v>
      </c>
      <c r="B4" s="141"/>
      <c r="C4" s="6"/>
      <c r="D4" s="6"/>
      <c r="E4" s="142"/>
      <c r="F4" s="143"/>
      <c r="G4" s="39"/>
      <c r="H4" s="3"/>
      <c r="I4" s="144" t="s">
        <v>46</v>
      </c>
      <c r="J4" s="145"/>
      <c r="K4" s="145"/>
      <c r="L4" s="145"/>
      <c r="M4" s="145"/>
      <c r="N4" s="145"/>
    </row>
    <row r="5" spans="1:14" ht="13.5" x14ac:dyDescent="0.25">
      <c r="A5" s="6"/>
      <c r="B5" s="7" t="s">
        <v>107</v>
      </c>
      <c r="C5" s="8"/>
      <c r="D5" s="8"/>
      <c r="E5" s="146"/>
      <c r="F5" s="147"/>
      <c r="G5" s="147"/>
      <c r="H5" s="5"/>
      <c r="I5" s="146"/>
      <c r="J5" s="141"/>
      <c r="K5" s="141"/>
      <c r="L5" s="6"/>
      <c r="M5" s="9"/>
      <c r="N5" s="3"/>
    </row>
    <row r="6" spans="1:14" ht="0.75" customHeight="1" x14ac:dyDescent="0.25">
      <c r="A6" s="3"/>
      <c r="B6" s="13"/>
      <c r="C6" s="12"/>
      <c r="D6" s="80"/>
      <c r="E6" s="81"/>
      <c r="F6" s="81"/>
      <c r="G6" s="81"/>
      <c r="I6" s="12"/>
      <c r="J6" s="11" t="s">
        <v>105</v>
      </c>
      <c r="K6" s="11"/>
      <c r="L6" s="81"/>
      <c r="M6" s="81"/>
      <c r="N6" s="60"/>
    </row>
    <row r="7" spans="1:14" ht="13.5" hidden="1" x14ac:dyDescent="0.25">
      <c r="A7" s="17"/>
      <c r="B7" s="27"/>
      <c r="C7" s="12"/>
      <c r="D7" s="14"/>
      <c r="E7" s="81"/>
      <c r="F7" s="81"/>
      <c r="G7" s="81"/>
      <c r="I7" s="12"/>
      <c r="J7" s="14" t="s">
        <v>106</v>
      </c>
      <c r="K7" s="14"/>
      <c r="L7" s="81"/>
      <c r="M7" s="81"/>
      <c r="N7" s="61"/>
    </row>
    <row r="8" spans="1:14" ht="13.5" hidden="1" x14ac:dyDescent="0.25">
      <c r="A8" s="17"/>
      <c r="B8" s="11"/>
      <c r="C8" s="12"/>
      <c r="D8" s="82"/>
      <c r="E8" s="83"/>
      <c r="F8" s="83"/>
      <c r="G8" s="83"/>
      <c r="H8" s="84"/>
      <c r="J8" s="76"/>
      <c r="K8" s="12"/>
      <c r="L8" s="14"/>
      <c r="M8" s="62"/>
      <c r="N8" s="62"/>
    </row>
    <row r="9" spans="1:14" ht="12.75" customHeight="1" x14ac:dyDescent="0.2">
      <c r="A9" s="136" t="s">
        <v>1</v>
      </c>
      <c r="B9" s="136" t="s">
        <v>2</v>
      </c>
      <c r="C9" s="136" t="s">
        <v>10</v>
      </c>
      <c r="D9" s="166"/>
      <c r="E9" s="167"/>
      <c r="F9" s="168"/>
      <c r="G9" s="169"/>
      <c r="H9" s="138"/>
      <c r="I9" s="137"/>
      <c r="J9" s="139"/>
      <c r="K9" s="175" t="s">
        <v>29</v>
      </c>
      <c r="L9" s="171" t="s">
        <v>14</v>
      </c>
      <c r="M9" s="136" t="s">
        <v>6</v>
      </c>
      <c r="N9" s="136" t="s">
        <v>3</v>
      </c>
    </row>
    <row r="10" spans="1:14" ht="12.75" customHeight="1" x14ac:dyDescent="0.2">
      <c r="A10" s="136"/>
      <c r="B10" s="136"/>
      <c r="C10" s="136"/>
      <c r="D10" s="42">
        <v>1</v>
      </c>
      <c r="E10" s="42">
        <v>2</v>
      </c>
      <c r="F10" s="42">
        <v>3</v>
      </c>
      <c r="G10" s="173" t="s">
        <v>30</v>
      </c>
      <c r="H10" s="42">
        <v>4</v>
      </c>
      <c r="I10" s="42">
        <v>5</v>
      </c>
      <c r="J10" s="173" t="s">
        <v>30</v>
      </c>
      <c r="K10" s="176"/>
      <c r="L10" s="172"/>
      <c r="M10" s="137"/>
      <c r="N10" s="137"/>
    </row>
    <row r="11" spans="1:14" x14ac:dyDescent="0.2">
      <c r="A11" s="165"/>
      <c r="B11" s="165"/>
      <c r="C11" s="165"/>
      <c r="D11" s="46" t="s">
        <v>5</v>
      </c>
      <c r="E11" s="46" t="s">
        <v>5</v>
      </c>
      <c r="F11" s="46" t="s">
        <v>5</v>
      </c>
      <c r="G11" s="174"/>
      <c r="H11" s="46" t="s">
        <v>5</v>
      </c>
      <c r="I11" s="46" t="s">
        <v>5</v>
      </c>
      <c r="J11" s="174"/>
      <c r="K11" s="176"/>
      <c r="L11" s="172"/>
      <c r="M11" s="165"/>
      <c r="N11" s="165"/>
    </row>
    <row r="12" spans="1:14" ht="100.5" customHeight="1" x14ac:dyDescent="0.2">
      <c r="A12" s="38">
        <v>3</v>
      </c>
      <c r="B12" s="70" t="s">
        <v>134</v>
      </c>
      <c r="C12" s="56" t="s">
        <v>154</v>
      </c>
      <c r="D12" s="30">
        <v>8.1999999999999993</v>
      </c>
      <c r="E12" s="30">
        <v>8.4</v>
      </c>
      <c r="F12" s="30">
        <v>8</v>
      </c>
      <c r="G12" s="45">
        <f>SUM(D12+E12+F12)</f>
        <v>24.6</v>
      </c>
      <c r="H12" s="30">
        <v>7.8</v>
      </c>
      <c r="I12" s="30">
        <v>8.1999999999999993</v>
      </c>
      <c r="J12" s="45">
        <f>SUM(H12+I12)</f>
        <v>16</v>
      </c>
      <c r="K12" s="40"/>
      <c r="L12" s="45">
        <f>SUM(G12+J12)-K12</f>
        <v>40.6</v>
      </c>
      <c r="M12" s="28"/>
      <c r="N12" s="29">
        <f>RANK(L12,$L$12:$L$16,0)</f>
        <v>1</v>
      </c>
    </row>
    <row r="13" spans="1:14" ht="82.5" customHeight="1" x14ac:dyDescent="0.2">
      <c r="A13" s="26">
        <v>2</v>
      </c>
      <c r="B13" s="70" t="s">
        <v>155</v>
      </c>
      <c r="C13" s="56" t="s">
        <v>71</v>
      </c>
      <c r="D13" s="30">
        <v>7.8</v>
      </c>
      <c r="E13" s="30">
        <v>7.8</v>
      </c>
      <c r="F13" s="30">
        <v>7.5</v>
      </c>
      <c r="G13" s="45">
        <f>SUM(D13+E13+F13)</f>
        <v>23.1</v>
      </c>
      <c r="H13" s="30">
        <v>7.5</v>
      </c>
      <c r="I13" s="30">
        <v>7.8</v>
      </c>
      <c r="J13" s="45">
        <f>SUM(H13+I13)</f>
        <v>15.3</v>
      </c>
      <c r="K13" s="40"/>
      <c r="L13" s="45">
        <f>SUM(G13+J13)-K13</f>
        <v>38.400000000000006</v>
      </c>
      <c r="M13" s="28"/>
      <c r="N13" s="29">
        <f>RANK(L13,$L$12:$L$16,0)</f>
        <v>2</v>
      </c>
    </row>
    <row r="14" spans="1:14" ht="111.75" customHeight="1" x14ac:dyDescent="0.2">
      <c r="A14" s="26">
        <v>6</v>
      </c>
      <c r="B14" s="70" t="s">
        <v>50</v>
      </c>
      <c r="C14" s="56" t="s">
        <v>68</v>
      </c>
      <c r="D14" s="30">
        <v>7.6</v>
      </c>
      <c r="E14" s="30">
        <v>7.9</v>
      </c>
      <c r="F14" s="30">
        <v>7.2</v>
      </c>
      <c r="G14" s="45">
        <f>SUM(D14+E14+F14)</f>
        <v>22.7</v>
      </c>
      <c r="H14" s="30">
        <v>7.2</v>
      </c>
      <c r="I14" s="30">
        <v>7.6</v>
      </c>
      <c r="J14" s="45">
        <f>SUM(H14+I14)</f>
        <v>14.8</v>
      </c>
      <c r="K14" s="40"/>
      <c r="L14" s="45">
        <f>SUM(G14+J14)-K14</f>
        <v>37.5</v>
      </c>
      <c r="M14" s="28"/>
      <c r="N14" s="29">
        <f>RANK(L14,$L$12:$L$16,0)</f>
        <v>3</v>
      </c>
    </row>
    <row r="15" spans="1:14" ht="88.5" customHeight="1" x14ac:dyDescent="0.2">
      <c r="A15" s="26">
        <v>5</v>
      </c>
      <c r="B15" s="70" t="s">
        <v>156</v>
      </c>
      <c r="C15" s="59" t="s">
        <v>21</v>
      </c>
      <c r="D15" s="30">
        <v>7.4</v>
      </c>
      <c r="E15" s="30">
        <v>7.6</v>
      </c>
      <c r="F15" s="30">
        <v>7.4</v>
      </c>
      <c r="G15" s="45">
        <f>SUM(D15+E15+F15)</f>
        <v>22.4</v>
      </c>
      <c r="H15" s="30">
        <v>7.4</v>
      </c>
      <c r="I15" s="30">
        <v>7.4</v>
      </c>
      <c r="J15" s="45">
        <f>SUM(H15+I15)</f>
        <v>14.8</v>
      </c>
      <c r="K15" s="40"/>
      <c r="L15" s="45">
        <f>SUM(G15+J15)-K15</f>
        <v>37.200000000000003</v>
      </c>
      <c r="M15" s="28"/>
      <c r="N15" s="29">
        <f>RANK(L15,$L$12:$L$16,0)</f>
        <v>4</v>
      </c>
    </row>
    <row r="16" spans="1:14" ht="108.75" customHeight="1" x14ac:dyDescent="0.2">
      <c r="A16" s="38">
        <v>1</v>
      </c>
      <c r="B16" s="70" t="s">
        <v>82</v>
      </c>
      <c r="C16" s="56" t="s">
        <v>81</v>
      </c>
      <c r="D16" s="30">
        <v>7.5</v>
      </c>
      <c r="E16" s="30">
        <v>7.7</v>
      </c>
      <c r="F16" s="30">
        <v>6.8</v>
      </c>
      <c r="G16" s="45">
        <f>SUM(D16+E16+F16)</f>
        <v>22</v>
      </c>
      <c r="H16" s="30">
        <v>6.7</v>
      </c>
      <c r="I16" s="30">
        <v>7.5</v>
      </c>
      <c r="J16" s="45">
        <f>SUM(H16+I16)</f>
        <v>14.2</v>
      </c>
      <c r="K16" s="40"/>
      <c r="L16" s="45">
        <f>SUM(G16+J16)-K16</f>
        <v>36.200000000000003</v>
      </c>
      <c r="M16" s="28"/>
      <c r="N16" s="29">
        <f>RANK(L16,$L$12:$L$16,0)</f>
        <v>5</v>
      </c>
    </row>
    <row r="17" spans="1:14" ht="19.5" customHeight="1" x14ac:dyDescent="0.2">
      <c r="A17" s="31"/>
      <c r="B17" s="159" t="s">
        <v>11</v>
      </c>
      <c r="C17" s="170"/>
      <c r="D17" s="159"/>
      <c r="E17" s="36"/>
      <c r="F17" s="161" t="s">
        <v>108</v>
      </c>
      <c r="G17" s="161"/>
      <c r="H17" s="161"/>
      <c r="I17" s="161"/>
      <c r="J17" s="161"/>
      <c r="K17" s="161"/>
      <c r="L17" s="161"/>
      <c r="M17" s="161"/>
      <c r="N17" s="161"/>
    </row>
    <row r="18" spans="1:14" x14ac:dyDescent="0.2">
      <c r="A18" s="31"/>
      <c r="B18" s="31"/>
      <c r="C18" s="31"/>
      <c r="D18" s="31"/>
      <c r="E18" s="31"/>
      <c r="F18" s="31"/>
      <c r="G18" s="31"/>
      <c r="H18" s="31"/>
      <c r="I18" s="158"/>
      <c r="J18" s="158"/>
      <c r="K18" s="158"/>
      <c r="L18" s="158"/>
      <c r="M18" s="158"/>
      <c r="N18" s="158"/>
    </row>
    <row r="19" spans="1:14" x14ac:dyDescent="0.2">
      <c r="A19" s="31"/>
      <c r="B19" s="132" t="s">
        <v>12</v>
      </c>
      <c r="C19" s="133"/>
      <c r="D19" s="133"/>
      <c r="E19" s="133"/>
      <c r="F19" s="134" t="s">
        <v>109</v>
      </c>
      <c r="G19" s="133"/>
      <c r="H19" s="133"/>
      <c r="I19" s="133"/>
      <c r="J19" s="133"/>
      <c r="K19" s="133"/>
      <c r="L19" s="133"/>
      <c r="M19" s="133"/>
      <c r="N19" s="133"/>
    </row>
    <row r="21" spans="1:14" ht="15" customHeight="1" x14ac:dyDescent="0.2">
      <c r="F21" s="134"/>
      <c r="G21" s="158"/>
      <c r="H21" s="158"/>
      <c r="I21" s="158"/>
      <c r="J21" s="158"/>
      <c r="K21" s="158"/>
    </row>
    <row r="22" spans="1:14" ht="15.75" customHeight="1" x14ac:dyDescent="0.2"/>
    <row r="23" spans="1:14" ht="12.75" customHeight="1" x14ac:dyDescent="0.2"/>
    <row r="29" spans="1:14" ht="12.75" customHeight="1" x14ac:dyDescent="0.2"/>
    <row r="30" spans="1:14" ht="12.75" customHeight="1" x14ac:dyDescent="0.2"/>
    <row r="32" spans="1:14" ht="81.75" customHeight="1" x14ac:dyDescent="0.2"/>
    <row r="33" ht="91.5" customHeight="1" x14ac:dyDescent="0.2"/>
    <row r="34" ht="83.25" customHeight="1" x14ac:dyDescent="0.2"/>
    <row r="35" ht="78.75" customHeight="1" x14ac:dyDescent="0.2"/>
    <row r="36" ht="91.5" customHeight="1" x14ac:dyDescent="0.2"/>
    <row r="37" ht="92.25" customHeight="1" x14ac:dyDescent="0.2"/>
    <row r="43" ht="15" customHeight="1" x14ac:dyDescent="0.2"/>
    <row r="44" ht="15.75" customHeight="1" x14ac:dyDescent="0.2"/>
    <row r="45" ht="12.75" customHeight="1" x14ac:dyDescent="0.2"/>
    <row r="51" ht="12.75" customHeight="1" x14ac:dyDescent="0.2"/>
    <row r="52" ht="12.75" customHeight="1" x14ac:dyDescent="0.2"/>
    <row r="54" ht="118.5" customHeight="1" x14ac:dyDescent="0.2"/>
    <row r="55" ht="92.25" customHeight="1" x14ac:dyDescent="0.2"/>
    <row r="56" ht="93" customHeight="1" x14ac:dyDescent="0.2"/>
  </sheetData>
  <mergeCells count="25">
    <mergeCell ref="F21:K21"/>
    <mergeCell ref="I18:N18"/>
    <mergeCell ref="B9:B11"/>
    <mergeCell ref="C9:C11"/>
    <mergeCell ref="D9:G9"/>
    <mergeCell ref="B19:E19"/>
    <mergeCell ref="F19:N19"/>
    <mergeCell ref="A9:A11"/>
    <mergeCell ref="M9:M11"/>
    <mergeCell ref="L9:L11"/>
    <mergeCell ref="B17:D17"/>
    <mergeCell ref="J10:J11"/>
    <mergeCell ref="K9:K11"/>
    <mergeCell ref="H9:J9"/>
    <mergeCell ref="G10:G11"/>
    <mergeCell ref="F17:N17"/>
    <mergeCell ref="N9:N11"/>
    <mergeCell ref="E5:G5"/>
    <mergeCell ref="I5:K5"/>
    <mergeCell ref="A1:N1"/>
    <mergeCell ref="A2:N2"/>
    <mergeCell ref="A3:N3"/>
    <mergeCell ref="A4:B4"/>
    <mergeCell ref="E4:F4"/>
    <mergeCell ref="I4:N4"/>
  </mergeCells>
  <phoneticPr fontId="23" type="noConversion"/>
  <printOptions horizontalCentered="1"/>
  <pageMargins left="0.15748031496062992" right="0.23622047244094491" top="0.27559055118110237" bottom="0.11811023622047245" header="0.19685039370078741" footer="0.19685039370078741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L43"/>
  <sheetViews>
    <sheetView tabSelected="1" view="pageBreakPreview" topLeftCell="A22" zoomScaleSheetLayoutView="100" workbookViewId="0">
      <selection activeCell="O29" sqref="O29"/>
    </sheetView>
  </sheetViews>
  <sheetFormatPr defaultRowHeight="12.75" x14ac:dyDescent="0.2"/>
  <cols>
    <col min="1" max="1" width="5.140625" customWidth="1"/>
    <col min="2" max="2" width="19.85546875" customWidth="1"/>
    <col min="3" max="3" width="13.28515625" customWidth="1"/>
    <col min="4" max="4" width="13.42578125" customWidth="1"/>
    <col min="5" max="5" width="13" customWidth="1"/>
    <col min="6" max="6" width="13.85546875" customWidth="1"/>
    <col min="7" max="7" width="8.28515625" customWidth="1"/>
  </cols>
  <sheetData>
    <row r="1" spans="1:7" ht="18" customHeight="1" x14ac:dyDescent="0.2">
      <c r="A1" s="141"/>
      <c r="B1" s="141"/>
      <c r="C1" s="141"/>
      <c r="D1" s="141"/>
      <c r="E1" s="141"/>
      <c r="F1" s="141"/>
      <c r="G1" s="141"/>
    </row>
    <row r="2" spans="1:7" ht="37.5" customHeight="1" x14ac:dyDescent="0.25">
      <c r="A2" s="180" t="s">
        <v>117</v>
      </c>
      <c r="B2" s="181"/>
      <c r="C2" s="181"/>
      <c r="D2" s="181"/>
      <c r="E2" s="181"/>
      <c r="F2" s="181"/>
      <c r="G2" s="181"/>
    </row>
    <row r="3" spans="1:7" ht="47.25" customHeight="1" x14ac:dyDescent="0.25">
      <c r="A3" s="179" t="s">
        <v>119</v>
      </c>
      <c r="B3" s="179"/>
      <c r="C3" s="179"/>
      <c r="D3" s="179"/>
      <c r="E3" s="179"/>
      <c r="F3" s="179"/>
      <c r="G3" s="179"/>
    </row>
    <row r="4" spans="1:7" ht="24.75" customHeight="1" x14ac:dyDescent="0.3">
      <c r="A4" s="182" t="s">
        <v>115</v>
      </c>
      <c r="B4" s="181"/>
      <c r="C4" s="181"/>
      <c r="D4" s="181"/>
      <c r="E4" s="181"/>
      <c r="F4" s="181"/>
      <c r="G4" s="181"/>
    </row>
    <row r="5" spans="1:7" x14ac:dyDescent="0.2">
      <c r="A5" s="22"/>
      <c r="B5" s="22"/>
      <c r="C5" s="22"/>
      <c r="D5" s="22"/>
      <c r="E5" s="22"/>
      <c r="F5" s="22"/>
      <c r="G5" s="22"/>
    </row>
    <row r="6" spans="1:7" x14ac:dyDescent="0.2">
      <c r="A6" s="177" t="s">
        <v>45</v>
      </c>
      <c r="B6" s="177"/>
      <c r="C6" s="177"/>
      <c r="D6" s="50"/>
      <c r="E6" s="178" t="s">
        <v>116</v>
      </c>
      <c r="F6" s="177"/>
      <c r="G6" s="177"/>
    </row>
    <row r="7" spans="1:7" x14ac:dyDescent="0.2">
      <c r="D7" t="s">
        <v>32</v>
      </c>
    </row>
    <row r="8" spans="1:7" ht="56.25" customHeight="1" x14ac:dyDescent="0.2">
      <c r="A8" s="64" t="s">
        <v>1</v>
      </c>
      <c r="B8" s="64" t="s">
        <v>16</v>
      </c>
      <c r="C8" s="64" t="s">
        <v>38</v>
      </c>
      <c r="D8" s="64" t="s">
        <v>13</v>
      </c>
      <c r="E8" s="64" t="s">
        <v>15</v>
      </c>
      <c r="F8" s="65" t="s">
        <v>33</v>
      </c>
      <c r="G8" s="64" t="s">
        <v>3</v>
      </c>
    </row>
    <row r="9" spans="1:7" s="76" customFormat="1" ht="36" customHeight="1" x14ac:dyDescent="0.2">
      <c r="A9" s="72">
        <v>1</v>
      </c>
      <c r="B9" s="43" t="s">
        <v>18</v>
      </c>
      <c r="C9" s="116">
        <v>67.8</v>
      </c>
      <c r="D9" s="116">
        <v>44</v>
      </c>
      <c r="E9" s="73"/>
      <c r="F9" s="74">
        <f>SUM(C9+D9)</f>
        <v>111.8</v>
      </c>
      <c r="G9" s="75">
        <f t="shared" ref="G9:G29" si="0">RANK(F9,$F$9:$F$29,0)</f>
        <v>1</v>
      </c>
    </row>
    <row r="10" spans="1:7" s="76" customFormat="1" ht="36" customHeight="1" x14ac:dyDescent="0.2">
      <c r="A10" s="72">
        <v>2</v>
      </c>
      <c r="B10" s="44" t="s">
        <v>17</v>
      </c>
      <c r="C10" s="116">
        <v>65.099999999999994</v>
      </c>
      <c r="D10" s="114">
        <v>42.3</v>
      </c>
      <c r="E10" s="117">
        <v>39.9</v>
      </c>
      <c r="F10" s="74">
        <f>SUM(C10+E10)</f>
        <v>105</v>
      </c>
      <c r="G10" s="75">
        <f t="shared" si="0"/>
        <v>2</v>
      </c>
    </row>
    <row r="11" spans="1:7" s="76" customFormat="1" ht="36" customHeight="1" x14ac:dyDescent="0.2">
      <c r="A11" s="72">
        <v>3</v>
      </c>
      <c r="B11" s="43" t="s">
        <v>27</v>
      </c>
      <c r="C11" s="116">
        <v>64.5</v>
      </c>
      <c r="D11" s="116">
        <v>40.4</v>
      </c>
      <c r="E11" s="73"/>
      <c r="F11" s="74">
        <f>SUM(C11+D11)</f>
        <v>104.9</v>
      </c>
      <c r="G11" s="75">
        <f t="shared" si="0"/>
        <v>3</v>
      </c>
    </row>
    <row r="12" spans="1:7" s="76" customFormat="1" ht="36" customHeight="1" x14ac:dyDescent="0.2">
      <c r="A12" s="72">
        <v>4</v>
      </c>
      <c r="B12" s="43" t="s">
        <v>19</v>
      </c>
      <c r="C12" s="116">
        <v>56.85</v>
      </c>
      <c r="D12" s="116">
        <v>38.6</v>
      </c>
      <c r="E12" s="73"/>
      <c r="F12" s="74">
        <f>SUM(C12+D12)</f>
        <v>95.45</v>
      </c>
      <c r="G12" s="75">
        <f t="shared" si="0"/>
        <v>4</v>
      </c>
    </row>
    <row r="13" spans="1:7" s="78" customFormat="1" ht="36" customHeight="1" x14ac:dyDescent="0.2">
      <c r="A13" s="72">
        <v>5</v>
      </c>
      <c r="B13" s="43" t="s">
        <v>22</v>
      </c>
      <c r="C13" s="116">
        <v>61.8</v>
      </c>
      <c r="D13" s="116">
        <v>32.6</v>
      </c>
      <c r="E13" s="73">
        <v>31.4</v>
      </c>
      <c r="F13" s="74">
        <f>SUM(C13+D13)</f>
        <v>94.4</v>
      </c>
      <c r="G13" s="75">
        <f t="shared" si="0"/>
        <v>5</v>
      </c>
    </row>
    <row r="14" spans="1:7" s="76" customFormat="1" ht="36" customHeight="1" x14ac:dyDescent="0.2">
      <c r="A14" s="72">
        <v>6</v>
      </c>
      <c r="B14" s="43" t="s">
        <v>103</v>
      </c>
      <c r="C14" s="116">
        <v>57.9</v>
      </c>
      <c r="D14" s="77"/>
      <c r="E14" s="117">
        <v>36.1</v>
      </c>
      <c r="F14" s="74">
        <f>SUM(C14+E14)</f>
        <v>94</v>
      </c>
      <c r="G14" s="75">
        <f t="shared" si="0"/>
        <v>6</v>
      </c>
    </row>
    <row r="15" spans="1:7" s="76" customFormat="1" ht="36" customHeight="1" x14ac:dyDescent="0.2">
      <c r="A15" s="72">
        <v>7</v>
      </c>
      <c r="B15" s="66" t="s">
        <v>26</v>
      </c>
      <c r="C15" s="116">
        <v>55.65</v>
      </c>
      <c r="D15" s="77"/>
      <c r="E15" s="117">
        <v>37.799999999999997</v>
      </c>
      <c r="F15" s="74">
        <f>SUM(C15+E15)</f>
        <v>93.449999999999989</v>
      </c>
      <c r="G15" s="75">
        <f t="shared" si="0"/>
        <v>7</v>
      </c>
    </row>
    <row r="16" spans="1:7" s="76" customFormat="1" ht="36" customHeight="1" x14ac:dyDescent="0.2">
      <c r="A16" s="72">
        <v>8</v>
      </c>
      <c r="B16" s="43" t="s">
        <v>21</v>
      </c>
      <c r="C16" s="116">
        <v>55.8</v>
      </c>
      <c r="D16" s="77"/>
      <c r="E16" s="73">
        <v>37</v>
      </c>
      <c r="F16" s="74">
        <f>SUM(C16+E16)</f>
        <v>92.8</v>
      </c>
      <c r="G16" s="75">
        <f t="shared" si="0"/>
        <v>8</v>
      </c>
    </row>
    <row r="17" spans="1:12" s="76" customFormat="1" ht="36" customHeight="1" x14ac:dyDescent="0.2">
      <c r="A17" s="72">
        <v>9</v>
      </c>
      <c r="B17" s="43" t="s">
        <v>104</v>
      </c>
      <c r="C17" s="116">
        <v>53.4</v>
      </c>
      <c r="D17" s="116">
        <v>35.6</v>
      </c>
      <c r="E17" s="73">
        <v>42.4</v>
      </c>
      <c r="F17" s="74">
        <f>SUM(C17+D17)</f>
        <v>89</v>
      </c>
      <c r="G17" s="75">
        <f t="shared" si="0"/>
        <v>9</v>
      </c>
    </row>
    <row r="18" spans="1:12" s="76" customFormat="1" ht="36" customHeight="1" x14ac:dyDescent="0.2">
      <c r="A18" s="72">
        <v>10</v>
      </c>
      <c r="B18" s="43" t="s">
        <v>24</v>
      </c>
      <c r="C18" s="116">
        <v>51.6</v>
      </c>
      <c r="D18" s="77"/>
      <c r="E18" s="117">
        <v>35.1</v>
      </c>
      <c r="F18" s="74">
        <f>SUM(C18+E18)</f>
        <v>86.7</v>
      </c>
      <c r="G18" s="75">
        <f t="shared" si="0"/>
        <v>10</v>
      </c>
    </row>
    <row r="19" spans="1:12" s="76" customFormat="1" ht="36" customHeight="1" x14ac:dyDescent="0.2">
      <c r="A19" s="72">
        <v>11</v>
      </c>
      <c r="B19" s="43" t="s">
        <v>28</v>
      </c>
      <c r="C19" s="116">
        <v>48.3</v>
      </c>
      <c r="D19" s="77"/>
      <c r="E19" s="117">
        <v>38.200000000000003</v>
      </c>
      <c r="F19" s="74">
        <f>SUM(C19+E19)</f>
        <v>86.5</v>
      </c>
      <c r="G19" s="75">
        <f t="shared" si="0"/>
        <v>11</v>
      </c>
    </row>
    <row r="20" spans="1:12" s="76" customFormat="1" ht="36" customHeight="1" x14ac:dyDescent="0.2">
      <c r="A20" s="72">
        <v>12</v>
      </c>
      <c r="B20" s="43" t="s">
        <v>102</v>
      </c>
      <c r="C20" s="118">
        <v>49.05</v>
      </c>
      <c r="D20" s="79"/>
      <c r="E20" s="118">
        <v>35.4</v>
      </c>
      <c r="F20" s="74">
        <f>SUM(C20+E20)</f>
        <v>84.449999999999989</v>
      </c>
      <c r="G20" s="75">
        <f t="shared" si="0"/>
        <v>12</v>
      </c>
    </row>
    <row r="21" spans="1:12" s="76" customFormat="1" ht="36" customHeight="1" x14ac:dyDescent="0.2">
      <c r="A21" s="72">
        <v>13</v>
      </c>
      <c r="B21" s="43" t="s">
        <v>20</v>
      </c>
      <c r="C21" s="116">
        <v>49.35</v>
      </c>
      <c r="D21" s="116">
        <v>34.200000000000003</v>
      </c>
      <c r="E21" s="119"/>
      <c r="F21" s="74">
        <f>SUM(C21+D21)</f>
        <v>83.550000000000011</v>
      </c>
      <c r="G21" s="75">
        <f t="shared" si="0"/>
        <v>13</v>
      </c>
    </row>
    <row r="22" spans="1:12" s="76" customFormat="1" ht="36" customHeight="1" x14ac:dyDescent="0.2">
      <c r="A22" s="72">
        <v>14</v>
      </c>
      <c r="B22" s="43" t="s">
        <v>34</v>
      </c>
      <c r="C22" s="116">
        <v>51.15</v>
      </c>
      <c r="D22" s="77"/>
      <c r="E22" s="117">
        <v>27.5</v>
      </c>
      <c r="F22" s="74">
        <f>SUM(C22+E22)</f>
        <v>78.650000000000006</v>
      </c>
      <c r="G22" s="75">
        <f t="shared" si="0"/>
        <v>14</v>
      </c>
    </row>
    <row r="23" spans="1:12" s="76" customFormat="1" ht="36" customHeight="1" x14ac:dyDescent="0.2">
      <c r="A23" s="72">
        <v>15</v>
      </c>
      <c r="B23" s="43" t="s">
        <v>25</v>
      </c>
      <c r="C23" s="116">
        <v>42.6</v>
      </c>
      <c r="D23" s="114">
        <v>30.6</v>
      </c>
      <c r="E23" s="117">
        <v>34</v>
      </c>
      <c r="F23" s="74">
        <f>SUM(C23+E23)</f>
        <v>76.599999999999994</v>
      </c>
      <c r="G23" s="75">
        <f t="shared" si="0"/>
        <v>15</v>
      </c>
    </row>
    <row r="24" spans="1:12" s="76" customFormat="1" ht="36" customHeight="1" x14ac:dyDescent="0.2">
      <c r="A24" s="72">
        <v>16</v>
      </c>
      <c r="B24" s="43" t="s">
        <v>23</v>
      </c>
      <c r="C24" s="116">
        <v>45</v>
      </c>
      <c r="D24" s="77"/>
      <c r="E24" s="117">
        <v>30.4</v>
      </c>
      <c r="F24" s="74">
        <f>SUM(C24+E24)</f>
        <v>75.400000000000006</v>
      </c>
      <c r="G24" s="75">
        <f t="shared" si="0"/>
        <v>16</v>
      </c>
    </row>
    <row r="25" spans="1:12" s="76" customFormat="1" ht="36" customHeight="1" x14ac:dyDescent="0.2">
      <c r="A25" s="72">
        <v>17</v>
      </c>
      <c r="B25" s="63" t="s">
        <v>43</v>
      </c>
      <c r="C25" s="116">
        <v>41.25</v>
      </c>
      <c r="D25" s="77"/>
      <c r="E25" s="117">
        <v>28.8</v>
      </c>
      <c r="F25" s="74">
        <f>SUM(C25+E25)</f>
        <v>70.05</v>
      </c>
      <c r="G25" s="75">
        <f t="shared" si="0"/>
        <v>17</v>
      </c>
    </row>
    <row r="26" spans="1:12" s="76" customFormat="1" ht="36" customHeight="1" x14ac:dyDescent="0.2">
      <c r="A26" s="72">
        <v>18</v>
      </c>
      <c r="B26" s="43" t="s">
        <v>36</v>
      </c>
      <c r="C26" s="116">
        <v>50.85</v>
      </c>
      <c r="D26" s="77"/>
      <c r="E26" s="119"/>
      <c r="F26" s="74">
        <f>SUM(C26+E26)</f>
        <v>50.85</v>
      </c>
      <c r="G26" s="75">
        <f t="shared" si="0"/>
        <v>18</v>
      </c>
    </row>
    <row r="27" spans="1:12" s="76" customFormat="1" ht="36" customHeight="1" x14ac:dyDescent="0.2">
      <c r="A27" s="72">
        <v>19</v>
      </c>
      <c r="B27" s="44" t="s">
        <v>35</v>
      </c>
      <c r="C27" s="116">
        <v>49.05</v>
      </c>
      <c r="D27" s="77"/>
      <c r="E27" s="73"/>
      <c r="F27" s="74">
        <f>SUM(C27)</f>
        <v>49.05</v>
      </c>
      <c r="G27" s="75">
        <f t="shared" si="0"/>
        <v>19</v>
      </c>
    </row>
    <row r="28" spans="1:12" s="76" customFormat="1" ht="36" customHeight="1" x14ac:dyDescent="0.2">
      <c r="A28" s="72">
        <v>20</v>
      </c>
      <c r="B28" s="43" t="s">
        <v>112</v>
      </c>
      <c r="C28" s="116">
        <v>45.9</v>
      </c>
      <c r="D28" s="77"/>
      <c r="E28" s="73"/>
      <c r="F28" s="74">
        <f>SUM(C28)</f>
        <v>45.9</v>
      </c>
      <c r="G28" s="75">
        <f t="shared" si="0"/>
        <v>20</v>
      </c>
    </row>
    <row r="29" spans="1:12" s="76" customFormat="1" ht="36" customHeight="1" x14ac:dyDescent="0.2">
      <c r="A29" s="72">
        <v>21</v>
      </c>
      <c r="B29" s="51" t="s">
        <v>44</v>
      </c>
      <c r="C29" s="115"/>
      <c r="D29" s="77"/>
      <c r="E29" s="73">
        <v>34.700000000000003</v>
      </c>
      <c r="F29" s="74">
        <f>SUM(C29+E29)</f>
        <v>34.700000000000003</v>
      </c>
      <c r="G29" s="75">
        <f t="shared" si="0"/>
        <v>21</v>
      </c>
    </row>
    <row r="30" spans="1:12" ht="2.25" customHeight="1" x14ac:dyDescent="0.2">
      <c r="E30" s="89"/>
      <c r="F30" s="89"/>
      <c r="G30" s="89"/>
      <c r="H30" s="89"/>
      <c r="I30" s="89"/>
      <c r="J30" s="89"/>
    </row>
    <row r="31" spans="1:12" ht="36" customHeight="1" x14ac:dyDescent="0.2">
      <c r="B31" t="s">
        <v>37</v>
      </c>
      <c r="E31" s="88" t="s">
        <v>110</v>
      </c>
      <c r="F31" s="88"/>
      <c r="G31" s="88"/>
      <c r="H31" s="88"/>
      <c r="I31" s="88"/>
      <c r="J31" s="88"/>
      <c r="K31" s="31"/>
      <c r="L31" s="35"/>
    </row>
    <row r="32" spans="1:12" ht="36" customHeight="1" x14ac:dyDescent="0.2">
      <c r="B32" t="s">
        <v>12</v>
      </c>
      <c r="E32" s="85" t="s">
        <v>111</v>
      </c>
      <c r="F32" s="68"/>
      <c r="G32" s="34"/>
      <c r="H32" s="34"/>
      <c r="I32" s="34"/>
      <c r="J32" s="34"/>
      <c r="K32" s="34"/>
      <c r="L32" s="34"/>
    </row>
    <row r="33" spans="6:12" ht="36" customHeight="1" x14ac:dyDescent="0.2">
      <c r="F33" s="86"/>
      <c r="G33" s="86"/>
      <c r="H33" s="86"/>
      <c r="I33" s="86"/>
      <c r="J33" s="86"/>
      <c r="K33" s="34"/>
      <c r="L33" s="35"/>
    </row>
    <row r="34" spans="6:12" ht="36" customHeight="1" x14ac:dyDescent="0.2"/>
    <row r="35" spans="6:12" ht="36" customHeight="1" x14ac:dyDescent="0.2"/>
    <row r="36" spans="6:12" ht="36" customHeight="1" x14ac:dyDescent="0.2"/>
    <row r="37" spans="6:12" ht="36" customHeight="1" x14ac:dyDescent="0.2"/>
    <row r="38" spans="6:12" ht="36" customHeight="1" x14ac:dyDescent="0.2"/>
    <row r="39" spans="6:12" ht="36" customHeight="1" x14ac:dyDescent="0.2"/>
    <row r="40" spans="6:12" ht="38.25" customHeight="1" x14ac:dyDescent="0.2"/>
    <row r="41" spans="6:12" ht="27.75" customHeight="1" x14ac:dyDescent="0.2">
      <c r="K41" s="31"/>
      <c r="L41" s="35"/>
    </row>
    <row r="42" spans="6:12" ht="23.25" customHeight="1" x14ac:dyDescent="0.2">
      <c r="K42" s="34"/>
      <c r="L42" s="34"/>
    </row>
    <row r="43" spans="6:12" ht="27" customHeight="1" x14ac:dyDescent="0.2">
      <c r="K43" s="34"/>
      <c r="L43" s="35"/>
    </row>
  </sheetData>
  <mergeCells count="6">
    <mergeCell ref="A6:C6"/>
    <mergeCell ref="E6:G6"/>
    <mergeCell ref="A3:G3"/>
    <mergeCell ref="A1:G1"/>
    <mergeCell ref="A2:G2"/>
    <mergeCell ref="A4:G4"/>
  </mergeCells>
  <phoneticPr fontId="23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аэроб. ЧВ</vt:lpstr>
      <vt:lpstr>а. Фин</vt:lpstr>
      <vt:lpstr>степ  ЧВ</vt:lpstr>
      <vt:lpstr>степ финал</vt:lpstr>
      <vt:lpstr>хип ЧВ</vt:lpstr>
      <vt:lpstr>хип-хоп финал</vt:lpstr>
      <vt:lpstr>коман. ЧВуз</vt:lpstr>
      <vt:lpstr>'а. Фин'!Область_печати</vt:lpstr>
      <vt:lpstr>'аэроб. ЧВ'!Область_печати</vt:lpstr>
      <vt:lpstr>'коман. ЧВуз'!Область_печати</vt:lpstr>
      <vt:lpstr>'степ  ЧВ'!Область_печати</vt:lpstr>
      <vt:lpstr>'хип ЧВ'!Область_печати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RePack by Diakov</cp:lastModifiedBy>
  <cp:lastPrinted>2017-04-24T09:25:57Z</cp:lastPrinted>
  <dcterms:created xsi:type="dcterms:W3CDTF">2006-03-24T18:16:02Z</dcterms:created>
  <dcterms:modified xsi:type="dcterms:W3CDTF">2017-04-24T09:34:38Z</dcterms:modified>
</cp:coreProperties>
</file>