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7B085DFF-4B69-4919-A72E-271209EA1A44}" xr6:coauthVersionLast="46" xr6:coauthVersionMax="46" xr10:uidLastSave="{00000000-0000-0000-0000-000000000000}"/>
  <bookViews>
    <workbookView xWindow="-120" yWindow="-120" windowWidth="20730" windowHeight="11160" tabRatio="891" activeTab="1" xr2:uid="{00000000-000D-0000-FFFF-FFFF00000000}"/>
  </bookViews>
  <sheets>
    <sheet name="Р 63" sheetId="49" r:id="rId1"/>
    <sheet name="Р 63+" sheetId="50" r:id="rId2"/>
    <sheet name="дв 63" sheetId="1" r:id="rId3"/>
    <sheet name="дв 68" sheetId="25" r:id="rId4"/>
    <sheet name="дв 73" sheetId="26" r:id="rId5"/>
    <sheet name="дв 78" sheetId="27" r:id="rId6"/>
    <sheet name="дв 85" sheetId="28" r:id="rId7"/>
    <sheet name="дв +85" sheetId="30" r:id="rId8"/>
    <sheet name="эстафета" sheetId="38" r:id="rId9"/>
    <sheet name="командный" sheetId="32" r:id="rId10"/>
    <sheet name="потоки 1 день" sheetId="47" r:id="rId11"/>
    <sheet name="потоки 2 день" sheetId="48" r:id="rId12"/>
    <sheet name="Лист2" sheetId="55" r:id="rId13"/>
    <sheet name="Лист1" sheetId="54" r:id="rId14"/>
    <sheet name="Все участники" sheetId="51" r:id="rId15"/>
    <sheet name="Сортировка по весовым" sheetId="53" r:id="rId16"/>
  </sheets>
  <definedNames>
    <definedName name="_1Excel_BuiltIn_Print_Area_2">#REF!</definedName>
    <definedName name="_2Excel_BuiltIn_Print_Area_3">#REF!</definedName>
    <definedName name="_xlnm._FilterDatabase" localSheetId="14" hidden="1">'Все участники'!$D$8:$Q$8</definedName>
    <definedName name="_xlnm._FilterDatabase" localSheetId="7" hidden="1">'дв +85'!$A$17:$Q$18</definedName>
    <definedName name="_xlnm._FilterDatabase" localSheetId="2" hidden="1">'дв 63'!$A$15:$Q$15</definedName>
    <definedName name="_xlnm._FilterDatabase" localSheetId="3" hidden="1">'дв 68'!$A$17:$Q$18</definedName>
    <definedName name="_xlnm._FilterDatabase" localSheetId="4" hidden="1">'дв 73'!$A$17:$Q$29</definedName>
    <definedName name="_xlnm._FilterDatabase" localSheetId="5" hidden="1">'дв 78'!$A$17:$Q$18</definedName>
    <definedName name="_xlnm._FilterDatabase" localSheetId="6" hidden="1">'дв 85'!$A$17:$Q$18</definedName>
    <definedName name="_xlnm._FilterDatabase" localSheetId="9" hidden="1">командный!$A$11:$AA$12</definedName>
    <definedName name="_xlnm._FilterDatabase" localSheetId="13" hidden="1">Лист1!$C$2:$P$2</definedName>
    <definedName name="_xlnm._FilterDatabase" localSheetId="12" hidden="1">Лист2!$E$6:$R$6</definedName>
    <definedName name="_xlnm._FilterDatabase" localSheetId="15" hidden="1">'Сортировка по весовым'!$D$5:$Q$5</definedName>
  </definedNames>
  <calcPr calcId="191029"/>
</workbook>
</file>

<file path=xl/calcChain.xml><?xml version="1.0" encoding="utf-8"?>
<calcChain xmlns="http://schemas.openxmlformats.org/spreadsheetml/2006/main">
  <c r="Z20" i="32" l="1"/>
  <c r="H43" i="38"/>
  <c r="H42" i="38"/>
  <c r="H41" i="38"/>
  <c r="H34" i="38"/>
  <c r="H36" i="38" s="1"/>
  <c r="H33" i="38"/>
  <c r="H32" i="38"/>
  <c r="G24" i="38"/>
  <c r="G25" i="38"/>
  <c r="G23" i="38"/>
  <c r="G22" i="38"/>
  <c r="G15" i="38"/>
  <c r="G16" i="38"/>
  <c r="G14" i="38"/>
  <c r="G13" i="38"/>
  <c r="H52" i="38"/>
  <c r="H51" i="38"/>
  <c r="H50" i="38"/>
  <c r="Z22" i="32"/>
  <c r="Z17" i="32"/>
  <c r="J28" i="30"/>
  <c r="K28" i="30" s="1"/>
  <c r="J27" i="30"/>
  <c r="K27" i="30" s="1"/>
  <c r="L27" i="30" s="1"/>
  <c r="J32" i="30"/>
  <c r="K32" i="30" s="1"/>
  <c r="J29" i="30"/>
  <c r="K29" i="30" s="1"/>
  <c r="J25" i="30"/>
  <c r="K25" i="30" s="1"/>
  <c r="N22" i="26"/>
  <c r="F53" i="38"/>
  <c r="H54" i="38"/>
  <c r="H45" i="38"/>
  <c r="H27" i="38"/>
  <c r="H18" i="38"/>
  <c r="F17" i="38"/>
  <c r="J17" i="1"/>
  <c r="K17" i="1" s="1"/>
  <c r="L17" i="1" s="1"/>
  <c r="J19" i="1"/>
  <c r="K19" i="1"/>
  <c r="L19" i="1" s="1"/>
  <c r="J16" i="1"/>
  <c r="K16" i="1" s="1"/>
  <c r="L16" i="1" s="1"/>
  <c r="J18" i="1"/>
  <c r="K18" i="1" s="1"/>
  <c r="L18" i="1" s="1"/>
  <c r="J20" i="27"/>
  <c r="K20" i="27"/>
  <c r="L20" i="27" s="1"/>
  <c r="J19" i="27"/>
  <c r="J21" i="27"/>
  <c r="J26" i="27"/>
  <c r="K26" i="27" s="1"/>
  <c r="L26" i="27" s="1"/>
  <c r="J22" i="27"/>
  <c r="K22" i="27"/>
  <c r="L22" i="27" s="1"/>
  <c r="K19" i="27"/>
  <c r="L19" i="27"/>
  <c r="K21" i="27"/>
  <c r="L21" i="27" s="1"/>
  <c r="J19" i="26"/>
  <c r="K19" i="26" s="1"/>
  <c r="L19" i="26" s="1"/>
  <c r="J29" i="26"/>
  <c r="K29" i="26" s="1"/>
  <c r="L29" i="26" s="1"/>
  <c r="H49" i="38"/>
  <c r="F44" i="38"/>
  <c r="H40" i="38"/>
  <c r="F35" i="38"/>
  <c r="H31" i="38"/>
  <c r="F26" i="38"/>
  <c r="J23" i="26"/>
  <c r="K23" i="26" s="1"/>
  <c r="L23" i="26" s="1"/>
  <c r="Z19" i="32"/>
  <c r="Z14" i="32"/>
  <c r="J24" i="30"/>
  <c r="K24" i="30" s="1"/>
  <c r="L24" i="30" s="1"/>
  <c r="J33" i="30"/>
  <c r="K33" i="30" s="1"/>
  <c r="L33" i="30" s="1"/>
  <c r="J26" i="30"/>
  <c r="K26" i="30" s="1"/>
  <c r="L26" i="30" s="1"/>
  <c r="J22" i="28"/>
  <c r="K22" i="28" s="1"/>
  <c r="L22" i="28" s="1"/>
  <c r="J21" i="28"/>
  <c r="K21" i="28" s="1"/>
  <c r="L21" i="28" s="1"/>
  <c r="J25" i="26"/>
  <c r="K25" i="26" s="1"/>
  <c r="L25" i="26" s="1"/>
  <c r="J28" i="27"/>
  <c r="K28" i="27"/>
  <c r="L28" i="27" s="1"/>
  <c r="J31" i="30"/>
  <c r="K31" i="30" s="1"/>
  <c r="L31" i="30" s="1"/>
  <c r="J19" i="30"/>
  <c r="K19" i="30" s="1"/>
  <c r="L19" i="30" s="1"/>
  <c r="J23" i="30"/>
  <c r="K23" i="30" s="1"/>
  <c r="L23" i="30" s="1"/>
  <c r="J25" i="27"/>
  <c r="K25" i="27"/>
  <c r="L25" i="27"/>
  <c r="J23" i="25"/>
  <c r="K23" i="25" s="1"/>
  <c r="L23" i="25" s="1"/>
  <c r="Z13" i="32"/>
  <c r="Z15" i="32"/>
  <c r="AA15" i="32" s="1"/>
  <c r="Z21" i="32"/>
  <c r="Z16" i="32"/>
  <c r="Z18" i="32"/>
  <c r="J25" i="28"/>
  <c r="K25" i="28" s="1"/>
  <c r="L25" i="28" s="1"/>
  <c r="J26" i="28"/>
  <c r="K26" i="28" s="1"/>
  <c r="L26" i="28" s="1"/>
  <c r="J20" i="28"/>
  <c r="K20" i="28" s="1"/>
  <c r="L20" i="28" s="1"/>
  <c r="J26" i="26"/>
  <c r="K26" i="26" s="1"/>
  <c r="L26" i="26" s="1"/>
  <c r="J27" i="26"/>
  <c r="K27" i="26" s="1"/>
  <c r="L27" i="26" s="1"/>
  <c r="J24" i="26"/>
  <c r="K24" i="26" s="1"/>
  <c r="L24" i="26" s="1"/>
  <c r="J21" i="26"/>
  <c r="K21" i="26" s="1"/>
  <c r="L21" i="26" s="1"/>
  <c r="J28" i="26"/>
  <c r="K28" i="26" s="1"/>
  <c r="L28" i="26" s="1"/>
  <c r="J20" i="26"/>
  <c r="K20" i="26" s="1"/>
  <c r="L20" i="26" s="1"/>
  <c r="J24" i="27"/>
  <c r="K24" i="27"/>
  <c r="L24" i="27" s="1"/>
  <c r="J27" i="27"/>
  <c r="K27" i="27"/>
  <c r="L27" i="27"/>
  <c r="J23" i="27"/>
  <c r="K23" i="27" s="1"/>
  <c r="L23" i="27" s="1"/>
  <c r="M23" i="27" s="1"/>
  <c r="J20" i="25"/>
  <c r="K20" i="25" s="1"/>
  <c r="L20" i="25" s="1"/>
  <c r="J21" i="25"/>
  <c r="K21" i="25"/>
  <c r="L21" i="25" s="1"/>
  <c r="J22" i="25"/>
  <c r="K22" i="25"/>
  <c r="L22" i="25"/>
  <c r="J22" i="30"/>
  <c r="K22" i="30" s="1"/>
  <c r="L22" i="30" s="1"/>
  <c r="J34" i="30"/>
  <c r="K34" i="30" s="1"/>
  <c r="L34" i="30" s="1"/>
  <c r="J20" i="30"/>
  <c r="K20" i="30" s="1"/>
  <c r="L20" i="30" s="1"/>
  <c r="J21" i="30"/>
  <c r="K21" i="30" s="1"/>
  <c r="L21" i="30" s="1"/>
  <c r="J30" i="30"/>
  <c r="K30" i="30" s="1"/>
  <c r="L30" i="30" s="1"/>
  <c r="J23" i="28"/>
  <c r="K23" i="28" s="1"/>
  <c r="L23" i="28" s="1"/>
  <c r="J24" i="28"/>
  <c r="K24" i="28" s="1"/>
  <c r="L24" i="28" s="1"/>
  <c r="J27" i="28"/>
  <c r="K27" i="28" s="1"/>
  <c r="L27" i="28" s="1"/>
  <c r="J19" i="28"/>
  <c r="K19" i="28" s="1"/>
  <c r="L19" i="28" s="1"/>
  <c r="J35" i="30"/>
  <c r="K35" i="30" s="1"/>
  <c r="L35" i="30" s="1"/>
  <c r="J22" i="26"/>
  <c r="K22" i="26" s="1"/>
  <c r="L22" i="26" s="1"/>
  <c r="J19" i="25"/>
  <c r="K19" i="25" s="1"/>
  <c r="L19" i="25" s="1"/>
  <c r="M19" i="25" s="1"/>
  <c r="M21" i="25" l="1"/>
  <c r="M27" i="27"/>
  <c r="M22" i="27"/>
  <c r="M22" i="25"/>
  <c r="M21" i="27"/>
  <c r="M20" i="27"/>
  <c r="M25" i="27"/>
  <c r="M20" i="25"/>
  <c r="M28" i="27"/>
  <c r="M19" i="27"/>
  <c r="M26" i="27"/>
  <c r="M24" i="27"/>
  <c r="M23" i="25"/>
  <c r="M17" i="1"/>
  <c r="AA18" i="32"/>
  <c r="AA20" i="32"/>
  <c r="AA21" i="32"/>
  <c r="AA14" i="32"/>
  <c r="AA22" i="32"/>
  <c r="AA19" i="32"/>
  <c r="AA16" i="32"/>
  <c r="M20" i="26"/>
  <c r="M27" i="26"/>
  <c r="M26" i="26"/>
  <c r="M24" i="26"/>
  <c r="M29" i="26"/>
  <c r="M25" i="26"/>
  <c r="M19" i="26"/>
  <c r="M23" i="26"/>
  <c r="M28" i="26"/>
  <c r="M22" i="26"/>
  <c r="M21" i="26"/>
  <c r="AA17" i="32"/>
  <c r="AA13" i="32"/>
  <c r="M20" i="28"/>
  <c r="L25" i="30"/>
  <c r="L28" i="30"/>
  <c r="L29" i="30"/>
  <c r="L32" i="30"/>
  <c r="M25" i="28"/>
  <c r="M27" i="28"/>
  <c r="M26" i="28"/>
  <c r="M24" i="28"/>
  <c r="M23" i="28"/>
  <c r="M21" i="28"/>
  <c r="M22" i="28"/>
  <c r="M19" i="28"/>
  <c r="M16" i="1"/>
  <c r="M19" i="1"/>
  <c r="M18" i="1"/>
  <c r="M20" i="30" l="1"/>
  <c r="M30" i="30"/>
  <c r="M21" i="30"/>
  <c r="M24" i="30"/>
  <c r="M27" i="30"/>
  <c r="M32" i="30"/>
  <c r="M29" i="30"/>
  <c r="M25" i="30"/>
  <c r="M28" i="30"/>
  <c r="M19" i="30"/>
  <c r="M33" i="30"/>
  <c r="M22" i="30"/>
  <c r="M35" i="30"/>
  <c r="M23" i="30"/>
  <c r="M34" i="30"/>
  <c r="M31" i="30"/>
  <c r="M26" i="30"/>
  <c r="E13" i="55"/>
  <c r="Q28" i="48"/>
</calcChain>
</file>

<file path=xl/sharedStrings.xml><?xml version="1.0" encoding="utf-8"?>
<sst xmlns="http://schemas.openxmlformats.org/spreadsheetml/2006/main" count="1519" uniqueCount="220">
  <si>
    <t>ПРОТОКОЛ</t>
  </si>
  <si>
    <t>Регламент времени-10 мин.</t>
  </si>
  <si>
    <t>Разрядные нормативы</t>
  </si>
  <si>
    <t>Толчок</t>
  </si>
  <si>
    <t>Рывок</t>
  </si>
  <si>
    <t>Сумма</t>
  </si>
  <si>
    <t>Весовая категория до 63 кг</t>
  </si>
  <si>
    <t>Место</t>
  </si>
  <si>
    <t>Команда</t>
  </si>
  <si>
    <t>Соб. вес</t>
  </si>
  <si>
    <t>Сумма дв-рья</t>
  </si>
  <si>
    <t>Ком. очки</t>
  </si>
  <si>
    <t>Вып. разряд</t>
  </si>
  <si>
    <t>Очки</t>
  </si>
  <si>
    <t>Весовая категория до 68 кг</t>
  </si>
  <si>
    <t>Весовая категория до 73 кг</t>
  </si>
  <si>
    <t>Весовая категория до 78 кг</t>
  </si>
  <si>
    <t>Весовая категория до 85 кг</t>
  </si>
  <si>
    <t>ФИО тренера</t>
  </si>
  <si>
    <t>Фамилия, Имя</t>
  </si>
  <si>
    <t>№ п/п</t>
  </si>
  <si>
    <t>гиревой спорт, двоеборье</t>
  </si>
  <si>
    <t>весовые категории</t>
  </si>
  <si>
    <t>КОМАНДА</t>
  </si>
  <si>
    <t>Сп. разряд</t>
  </si>
  <si>
    <t>Год рождения</t>
  </si>
  <si>
    <t>г. Москва</t>
  </si>
  <si>
    <t>Рекорды Москвы</t>
  </si>
  <si>
    <t>гиря 24 кг</t>
  </si>
  <si>
    <t>Вес гирь</t>
  </si>
  <si>
    <t>КОМАНДНЫЙ ЗАЧЕТ</t>
  </si>
  <si>
    <t>Этап</t>
  </si>
  <si>
    <t>Собств. вес</t>
  </si>
  <si>
    <t>Результат участника</t>
  </si>
  <si>
    <t>Рез-т команды после этапа</t>
  </si>
  <si>
    <t>Общий вес команды :</t>
  </si>
  <si>
    <t>Результат команды (количество подъёмов )</t>
  </si>
  <si>
    <t>классическая эстафета</t>
  </si>
  <si>
    <t>в/к</t>
  </si>
  <si>
    <t>Фамилия Имя</t>
  </si>
  <si>
    <t>Регламент времени-3 мин.</t>
  </si>
  <si>
    <t>Вес гирь 32 кг, 24 кг</t>
  </si>
  <si>
    <t>Порядок выступления спортсменов (смены)</t>
  </si>
  <si>
    <t>1 смена</t>
  </si>
  <si>
    <t>№ помоста</t>
  </si>
  <si>
    <t>Спортсмен</t>
  </si>
  <si>
    <t>Год рожд.</t>
  </si>
  <si>
    <t>Сп. зв, раз.</t>
  </si>
  <si>
    <t>РЕЗ-Т</t>
  </si>
  <si>
    <t>2 смена</t>
  </si>
  <si>
    <t>3 смена</t>
  </si>
  <si>
    <t xml:space="preserve"> 4 смена</t>
  </si>
  <si>
    <t>5 смена</t>
  </si>
  <si>
    <t>Московское региональное отделение Российского спортивного студенческого союза</t>
  </si>
  <si>
    <t>Региональное отделение общероссийской общественной организации "Всероссийская федерация гиревого спорта" в городе Москве</t>
  </si>
  <si>
    <t>Московское региональное отделение Российского спортисвного студенческого союза</t>
  </si>
  <si>
    <t>Региональное отделение ООО "Всероссийская федерация гиревого спорта" в городе Москве</t>
  </si>
  <si>
    <t>Вес гирь 24 кг</t>
  </si>
  <si>
    <t>г. Москвва</t>
  </si>
  <si>
    <t>Эстафета</t>
  </si>
  <si>
    <t>Тарасов А.И.</t>
  </si>
  <si>
    <t>МАИ</t>
  </si>
  <si>
    <t>Якубенко Я.Э.</t>
  </si>
  <si>
    <t>НИУ МГСУ</t>
  </si>
  <si>
    <t>Брянцев В.В.</t>
  </si>
  <si>
    <t>Уралова З.К.</t>
  </si>
  <si>
    <t>РГУНГ им. И.М. Губкина</t>
  </si>
  <si>
    <t>Главный судья</t>
  </si>
  <si>
    <t>1к</t>
  </si>
  <si>
    <t>Главный секретарь</t>
  </si>
  <si>
    <t>-</t>
  </si>
  <si>
    <t>РГАУ МСХА</t>
  </si>
  <si>
    <t>Сторчевой Н.Ф.</t>
  </si>
  <si>
    <t>Сокольчук Лев</t>
  </si>
  <si>
    <t>гиря 16 кг</t>
  </si>
  <si>
    <t>28, 29 апреля 2018 года</t>
  </si>
  <si>
    <t>Левдик Всеволод</t>
  </si>
  <si>
    <t>Семыкин Дмитрий</t>
  </si>
  <si>
    <t>РУТ МИИТ</t>
  </si>
  <si>
    <t>Ткачев Георгий</t>
  </si>
  <si>
    <t>Крестинин Александр</t>
  </si>
  <si>
    <t>Чайкин Игорь</t>
  </si>
  <si>
    <t>МФТИ</t>
  </si>
  <si>
    <t>Белоусов Михаил</t>
  </si>
  <si>
    <t xml:space="preserve">3 смена </t>
  </si>
  <si>
    <t xml:space="preserve">4 смена </t>
  </si>
  <si>
    <t xml:space="preserve">6 смена </t>
  </si>
  <si>
    <t>Российский университет транспорта МИИТ</t>
  </si>
  <si>
    <t>Московский авиационный институт (МАИ)</t>
  </si>
  <si>
    <t>Российский аграрный университет МСХА им. Тимирязева</t>
  </si>
  <si>
    <t>Строительный университет (НИУ МГСУ)</t>
  </si>
  <si>
    <t>Мосоковский физико-технический институт (МФТИ)</t>
  </si>
  <si>
    <t>23, 24 апреля 2021 года</t>
  </si>
  <si>
    <t xml:space="preserve">Зотов Даниил </t>
  </si>
  <si>
    <t>Кузнецов В.А.</t>
  </si>
  <si>
    <t>Гончаров А.Г.</t>
  </si>
  <si>
    <t>XXXIII Московские студенческие игры</t>
  </si>
  <si>
    <t>Назарбаев Тимур</t>
  </si>
  <si>
    <t>Соловьев Алексей</t>
  </si>
  <si>
    <t>МЭИ</t>
  </si>
  <si>
    <t>Бубнов Артемий</t>
  </si>
  <si>
    <t>Ерофеев Владислав</t>
  </si>
  <si>
    <t>Лозовой Александр</t>
  </si>
  <si>
    <t>Мамедов Руслан</t>
  </si>
  <si>
    <t>Степанов Артемий</t>
  </si>
  <si>
    <t>ФинПРФ</t>
  </si>
  <si>
    <t>Бригадиров Андрей</t>
  </si>
  <si>
    <t>Быкодоров Серафим</t>
  </si>
  <si>
    <t>Ергали Мухамедали</t>
  </si>
  <si>
    <t>Ильин Илья</t>
  </si>
  <si>
    <t>Ильин Сергей</t>
  </si>
  <si>
    <t>Климов Кирилл</t>
  </si>
  <si>
    <t>Лазарев Никита</t>
  </si>
  <si>
    <t>Мартынов Матвей</t>
  </si>
  <si>
    <t>Нилов Михаил</t>
  </si>
  <si>
    <t>Попков Григорий</t>
  </si>
  <si>
    <t>Попов Максим</t>
  </si>
  <si>
    <t>Протасов Михаил</t>
  </si>
  <si>
    <t>Ревия Заур</t>
  </si>
  <si>
    <t>Шулепов Матвей</t>
  </si>
  <si>
    <t>Ломоносов С.А.</t>
  </si>
  <si>
    <t>Брагин Борис</t>
  </si>
  <si>
    <t>НИУ ВШЭ</t>
  </si>
  <si>
    <t>Емельянов Ян</t>
  </si>
  <si>
    <t>Канищев Павел</t>
  </si>
  <si>
    <t>Пантелеев Дмитрий</t>
  </si>
  <si>
    <t>РГУНГ</t>
  </si>
  <si>
    <t>Андрианов Данил</t>
  </si>
  <si>
    <t>Ахметов Ильнар</t>
  </si>
  <si>
    <t>Гайсин Ренат</t>
  </si>
  <si>
    <t>Елисеев Максим</t>
  </si>
  <si>
    <t>Красюк Максим</t>
  </si>
  <si>
    <t>Медведев Максим</t>
  </si>
  <si>
    <t>Перфильев Егор</t>
  </si>
  <si>
    <t>Петюков Дмитрий</t>
  </si>
  <si>
    <t>Синотагин Артем</t>
  </si>
  <si>
    <t>Сулейманов Тимур</t>
  </si>
  <si>
    <t>Юдаев Лев</t>
  </si>
  <si>
    <t>Юречко Евгений</t>
  </si>
  <si>
    <t>Бурцев Владимир</t>
  </si>
  <si>
    <t>Ващилко Александр</t>
  </si>
  <si>
    <t>Комолов Артем</t>
  </si>
  <si>
    <t>Лазарев Владимир</t>
  </si>
  <si>
    <t>Мажейка Михаил</t>
  </si>
  <si>
    <t>Петров Алексей</t>
  </si>
  <si>
    <t>Аскеров Анар</t>
  </si>
  <si>
    <t>Гончаров Денис</t>
  </si>
  <si>
    <t>Дружинин Роман</t>
  </si>
  <si>
    <t>Лукьянов Владимир</t>
  </si>
  <si>
    <t>Сыркцов Роман</t>
  </si>
  <si>
    <t>Игнатьев Никита</t>
  </si>
  <si>
    <t>Котов Роман</t>
  </si>
  <si>
    <t>Кулагин Иван</t>
  </si>
  <si>
    <t>Лопатина Виктория</t>
  </si>
  <si>
    <t>Лужков Игорь</t>
  </si>
  <si>
    <t>Максимов Семен</t>
  </si>
  <si>
    <t>Мирзаянов Тимербулат</t>
  </si>
  <si>
    <t>Нестерец Екатирина</t>
  </si>
  <si>
    <t>Сигоренко Кирилл</t>
  </si>
  <si>
    <t>Силачев Михаил</t>
  </si>
  <si>
    <t>Фомин Глеб</t>
  </si>
  <si>
    <t>Часовский Илья</t>
  </si>
  <si>
    <t>Шабакаев Ильнур</t>
  </si>
  <si>
    <t>Московский энергетический институт (МЭИ)</t>
  </si>
  <si>
    <t>23 апреля 2021 года</t>
  </si>
  <si>
    <t>24 апреля 2021 года</t>
  </si>
  <si>
    <t>XXXIII Московских студенческих игр</t>
  </si>
  <si>
    <t>Вес гирь 12, 16 кг</t>
  </si>
  <si>
    <t>Вес гири 12, 16 кг</t>
  </si>
  <si>
    <t>Весовая категория</t>
  </si>
  <si>
    <t>85+</t>
  </si>
  <si>
    <t>63+</t>
  </si>
  <si>
    <t xml:space="preserve">7 смена </t>
  </si>
  <si>
    <t xml:space="preserve">8 смена </t>
  </si>
  <si>
    <t>7 смена</t>
  </si>
  <si>
    <t>Вес гирь 24, 32 кг</t>
  </si>
  <si>
    <t>св. 85</t>
  </si>
  <si>
    <t>Назарбоев Тимур</t>
  </si>
  <si>
    <t>Изгородин Ю.А.</t>
  </si>
  <si>
    <t>Лужнов Игорь</t>
  </si>
  <si>
    <t>РУДН</t>
  </si>
  <si>
    <t>Котиков Евгений</t>
  </si>
  <si>
    <t>Бычков А.А.</t>
  </si>
  <si>
    <t>Якубов М.Х</t>
  </si>
  <si>
    <t>Пыжов Н.М</t>
  </si>
  <si>
    <t>Петков Дмитрий</t>
  </si>
  <si>
    <t>дополнительный помост</t>
  </si>
  <si>
    <t>3р</t>
  </si>
  <si>
    <t>Нестерец Екатерина</t>
  </si>
  <si>
    <t>1р</t>
  </si>
  <si>
    <t>Сырцов Роман</t>
  </si>
  <si>
    <t>Шутой М.В.</t>
  </si>
  <si>
    <t>Манаков Алексей</t>
  </si>
  <si>
    <t>Кулагин Илья</t>
  </si>
  <si>
    <t>КОМАНДА: РГУНГ  им. Губкина</t>
  </si>
  <si>
    <t>КОМАНДА: НИУ МГСУ</t>
  </si>
  <si>
    <t>КОМАНДА: РГАУ МСХА</t>
  </si>
  <si>
    <t>КОМАНДА: ФинПРФ</t>
  </si>
  <si>
    <t>КОМАНДА: МАИ</t>
  </si>
  <si>
    <t>Ковалевский, Изгородин Ю.А.</t>
  </si>
  <si>
    <t>Помост 1</t>
  </si>
  <si>
    <t>Лозовной Александр</t>
  </si>
  <si>
    <t>Помост 2</t>
  </si>
  <si>
    <t>Помост 3</t>
  </si>
  <si>
    <t>Помост 4</t>
  </si>
  <si>
    <t>Помост 5</t>
  </si>
  <si>
    <t>2р</t>
  </si>
  <si>
    <t>2р.</t>
  </si>
  <si>
    <t>Финансовый Университет при Правителсьтве Российской Федерации (ФинПРФ)</t>
  </si>
  <si>
    <t>Национальный исследовательский университет МИФИ</t>
  </si>
  <si>
    <t>1р.</t>
  </si>
  <si>
    <t>Весовая категория свыше 85 кг</t>
  </si>
  <si>
    <t>Российский университет дружбы народов РУДН</t>
  </si>
  <si>
    <t>Токарев Д.А.</t>
  </si>
  <si>
    <t>Сторчевой Н.Ф., Токарев Д.А.</t>
  </si>
  <si>
    <t>НИЯУ МИФИ</t>
  </si>
  <si>
    <t>Снят врачом</t>
  </si>
  <si>
    <t>Якубов М.Х.</t>
  </si>
  <si>
    <t>Сторчевой Н.Ф.,</t>
  </si>
  <si>
    <t>Департамент спорта города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</si>
</sst>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р.&quot;;[Red]\-#,##0&quot;р.&quot;"/>
    <numFmt numFmtId="165" formatCode="0.0"/>
    <numFmt numFmtId="166" formatCode="_-* #,##0&quot;р.&quot;_-;\-* #,##0&quot;р.&quot;_-;_-* &quot;-р.&quot;_-;_-@_-"/>
  </numFmts>
  <fonts count="26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 Cyr"/>
      <family val="2"/>
      <charset val="204"/>
    </font>
    <font>
      <sz val="20"/>
      <name val="Arial Cyr"/>
      <family val="2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2" fillId="2" borderId="1" applyNumberFormat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2" fillId="0" borderId="0"/>
    <xf numFmtId="0" fontId="4" fillId="0" borderId="0"/>
    <xf numFmtId="0" fontId="5" fillId="0" borderId="0"/>
    <xf numFmtId="0" fontId="4" fillId="0" borderId="0"/>
    <xf numFmtId="0" fontId="5" fillId="0" borderId="0"/>
    <xf numFmtId="166" fontId="13" fillId="0" borderId="2">
      <alignment horizontal="center" vertical="center" wrapText="1"/>
    </xf>
  </cellStyleXfs>
  <cellXfs count="384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/>
    <xf numFmtId="0" fontId="14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Alignment="1"/>
    <xf numFmtId="0" fontId="14" fillId="0" borderId="2" xfId="0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0" xfId="0" applyFill="1"/>
    <xf numFmtId="0" fontId="7" fillId="3" borderId="2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/>
    <xf numFmtId="165" fontId="7" fillId="4" borderId="3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Border="1"/>
    <xf numFmtId="0" fontId="7" fillId="6" borderId="4" xfId="0" applyNumberFormat="1" applyFont="1" applyFill="1" applyBorder="1" applyAlignment="1">
      <alignment vertical="center"/>
    </xf>
    <xf numFmtId="0" fontId="7" fillId="6" borderId="4" xfId="0" applyNumberFormat="1" applyFont="1" applyFill="1" applyBorder="1" applyAlignment="1"/>
    <xf numFmtId="0" fontId="8" fillId="0" borderId="12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7" fillId="0" borderId="3" xfId="0" applyFont="1" applyBorder="1" applyAlignment="1">
      <alignment horizontal="center" vertical="justify" wrapText="1"/>
    </xf>
    <xf numFmtId="0" fontId="7" fillId="3" borderId="3" xfId="0" applyFont="1" applyFill="1" applyBorder="1" applyAlignment="1">
      <alignment horizontal="center" vertical="justify" wrapText="1"/>
    </xf>
    <xf numFmtId="14" fontId="7" fillId="3" borderId="3" xfId="0" applyNumberFormat="1" applyFont="1" applyFill="1" applyBorder="1" applyAlignment="1">
      <alignment horizontal="center" vertical="justify" wrapText="1"/>
    </xf>
    <xf numFmtId="2" fontId="7" fillId="3" borderId="3" xfId="0" applyNumberFormat="1" applyFont="1" applyFill="1" applyBorder="1" applyAlignment="1">
      <alignment horizontal="center" vertical="justify" wrapText="1"/>
    </xf>
    <xf numFmtId="0" fontId="7" fillId="0" borderId="3" xfId="0" applyFont="1" applyFill="1" applyBorder="1" applyAlignment="1">
      <alignment horizontal="center" vertical="justify" wrapText="1"/>
    </xf>
    <xf numFmtId="49" fontId="7" fillId="3" borderId="3" xfId="0" applyNumberFormat="1" applyFont="1" applyFill="1" applyBorder="1" applyAlignment="1">
      <alignment horizontal="center" vertical="justify" wrapText="1"/>
    </xf>
    <xf numFmtId="14" fontId="7" fillId="0" borderId="3" xfId="0" applyNumberFormat="1" applyFont="1" applyBorder="1" applyAlignment="1">
      <alignment horizontal="center" vertical="justify" wrapText="1"/>
    </xf>
    <xf numFmtId="0" fontId="7" fillId="5" borderId="3" xfId="0" applyFont="1" applyFill="1" applyBorder="1" applyAlignment="1">
      <alignment horizontal="center" vertical="justify" wrapText="1"/>
    </xf>
    <xf numFmtId="14" fontId="7" fillId="5" borderId="3" xfId="0" applyNumberFormat="1" applyFont="1" applyFill="1" applyBorder="1" applyAlignment="1">
      <alignment horizontal="center" vertical="justify" wrapText="1"/>
    </xf>
    <xf numFmtId="0" fontId="7" fillId="0" borderId="7" xfId="0" applyFont="1" applyBorder="1" applyAlignment="1">
      <alignment vertical="justify" wrapText="1"/>
    </xf>
    <xf numFmtId="0" fontId="7" fillId="0" borderId="40" xfId="0" applyFont="1" applyBorder="1" applyAlignment="1">
      <alignment vertical="justify" wrapText="1"/>
    </xf>
    <xf numFmtId="0" fontId="7" fillId="0" borderId="41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0" fontId="7" fillId="0" borderId="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14" fontId="7" fillId="3" borderId="3" xfId="0" applyNumberFormat="1" applyFont="1" applyFill="1" applyBorder="1" applyAlignment="1">
      <alignment horizontal="center" vertical="center" shrinkToFit="1"/>
    </xf>
    <xf numFmtId="2" fontId="7" fillId="3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49" fontId="7" fillId="3" borderId="3" xfId="0" applyNumberFormat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4" fontId="7" fillId="0" borderId="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14" fontId="7" fillId="5" borderId="3" xfId="0" applyNumberFormat="1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2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4" fontId="14" fillId="3" borderId="3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justify" shrinkToFit="1"/>
    </xf>
    <xf numFmtId="0" fontId="7" fillId="0" borderId="40" xfId="0" applyFont="1" applyBorder="1" applyAlignment="1">
      <alignment vertical="justify" shrinkToFit="1"/>
    </xf>
    <xf numFmtId="0" fontId="7" fillId="0" borderId="41" xfId="0" applyFont="1" applyBorder="1" applyAlignment="1">
      <alignment vertical="justify" shrinkToFit="1"/>
    </xf>
    <xf numFmtId="0" fontId="7" fillId="0" borderId="42" xfId="0" applyFont="1" applyBorder="1" applyAlignment="1">
      <alignment vertical="justify" shrinkToFit="1"/>
    </xf>
    <xf numFmtId="0" fontId="7" fillId="0" borderId="3" xfId="0" applyFont="1" applyBorder="1" applyAlignment="1">
      <alignment horizontal="center" vertical="justify" shrinkToFit="1"/>
    </xf>
    <xf numFmtId="0" fontId="7" fillId="3" borderId="3" xfId="0" applyFont="1" applyFill="1" applyBorder="1" applyAlignment="1">
      <alignment horizontal="center" vertical="justify" shrinkToFit="1"/>
    </xf>
    <xf numFmtId="14" fontId="7" fillId="3" borderId="3" xfId="0" applyNumberFormat="1" applyFont="1" applyFill="1" applyBorder="1" applyAlignment="1">
      <alignment horizontal="center" vertical="justify" shrinkToFit="1"/>
    </xf>
    <xf numFmtId="2" fontId="7" fillId="3" borderId="3" xfId="0" applyNumberFormat="1" applyFont="1" applyFill="1" applyBorder="1" applyAlignment="1">
      <alignment horizontal="center" vertical="justify" shrinkToFit="1"/>
    </xf>
    <xf numFmtId="0" fontId="7" fillId="0" borderId="3" xfId="0" applyFont="1" applyFill="1" applyBorder="1" applyAlignment="1">
      <alignment horizontal="center" vertical="justify" shrinkToFit="1"/>
    </xf>
    <xf numFmtId="49" fontId="7" fillId="3" borderId="3" xfId="0" applyNumberFormat="1" applyFont="1" applyFill="1" applyBorder="1" applyAlignment="1">
      <alignment horizontal="center" vertical="justify" shrinkToFit="1"/>
    </xf>
    <xf numFmtId="0" fontId="7" fillId="0" borderId="4" xfId="0" applyFont="1" applyBorder="1" applyAlignment="1">
      <alignment horizontal="center" vertical="justify" shrinkToFit="1"/>
    </xf>
    <xf numFmtId="0" fontId="7" fillId="0" borderId="21" xfId="0" applyFont="1" applyBorder="1" applyAlignment="1">
      <alignment horizontal="center" vertical="justify" shrinkToFit="1"/>
    </xf>
    <xf numFmtId="14" fontId="7" fillId="0" borderId="3" xfId="0" applyNumberFormat="1" applyFont="1" applyBorder="1" applyAlignment="1">
      <alignment horizontal="center" vertical="justify" shrinkToFit="1"/>
    </xf>
    <xf numFmtId="0" fontId="7" fillId="0" borderId="3" xfId="0" applyFont="1" applyBorder="1" applyAlignment="1">
      <alignment shrinkToFit="1"/>
    </xf>
    <xf numFmtId="14" fontId="7" fillId="0" borderId="3" xfId="0" applyNumberFormat="1" applyFont="1" applyBorder="1" applyAlignment="1">
      <alignment shrinkToFit="1"/>
    </xf>
    <xf numFmtId="0" fontId="7" fillId="0" borderId="4" xfId="0" applyFont="1" applyBorder="1" applyAlignment="1">
      <alignment horizontal="center" shrinkToFit="1"/>
    </xf>
    <xf numFmtId="0" fontId="7" fillId="5" borderId="3" xfId="0" applyFont="1" applyFill="1" applyBorder="1" applyAlignment="1">
      <alignment horizontal="center" vertical="justify" shrinkToFit="1"/>
    </xf>
    <xf numFmtId="14" fontId="7" fillId="5" borderId="3" xfId="0" applyNumberFormat="1" applyFont="1" applyFill="1" applyBorder="1" applyAlignment="1">
      <alignment horizontal="center" vertical="justify" shrinkToFit="1"/>
    </xf>
    <xf numFmtId="0" fontId="7" fillId="0" borderId="21" xfId="0" applyFont="1" applyBorder="1" applyAlignment="1">
      <alignment horizontal="center" shrinkToFit="1"/>
    </xf>
    <xf numFmtId="0" fontId="7" fillId="0" borderId="5" xfId="0" applyFont="1" applyBorder="1" applyAlignment="1">
      <alignment horizontal="center" vertical="justify" shrinkToFit="1"/>
    </xf>
    <xf numFmtId="0" fontId="2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7" fillId="0" borderId="3" xfId="0" applyFont="1" applyBorder="1" applyAlignment="1">
      <alignment horizontal="center" shrinkToFit="1"/>
    </xf>
    <xf numFmtId="14" fontId="7" fillId="0" borderId="3" xfId="0" applyNumberFormat="1" applyFont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0" fillId="3" borderId="6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3" xfId="0" applyFont="1" applyBorder="1" applyAlignment="1"/>
    <xf numFmtId="14" fontId="7" fillId="0" borderId="3" xfId="0" applyNumberFormat="1" applyFont="1" applyFill="1" applyBorder="1" applyAlignment="1">
      <alignment horizontal="center" vertical="justify" shrinkToFit="1"/>
    </xf>
    <xf numFmtId="164" fontId="16" fillId="0" borderId="62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center" vertical="justify" shrinkToFit="1"/>
    </xf>
    <xf numFmtId="14" fontId="7" fillId="7" borderId="3" xfId="0" applyNumberFormat="1" applyFont="1" applyFill="1" applyBorder="1" applyAlignment="1">
      <alignment horizontal="center" vertical="justify" shrinkToFit="1"/>
    </xf>
    <xf numFmtId="0" fontId="7" fillId="7" borderId="4" xfId="0" applyFont="1" applyFill="1" applyBorder="1" applyAlignment="1">
      <alignment horizontal="center" shrinkToFit="1"/>
    </xf>
    <xf numFmtId="0" fontId="7" fillId="7" borderId="21" xfId="0" applyFont="1" applyFill="1" applyBorder="1" applyAlignment="1">
      <alignment horizontal="center" vertical="justify" shrinkToFit="1"/>
    </xf>
    <xf numFmtId="0" fontId="7" fillId="7" borderId="3" xfId="0" applyFont="1" applyFill="1" applyBorder="1" applyAlignment="1">
      <alignment shrinkToFit="1"/>
    </xf>
    <xf numFmtId="14" fontId="7" fillId="7" borderId="3" xfId="0" applyNumberFormat="1" applyFont="1" applyFill="1" applyBorder="1" applyAlignment="1">
      <alignment shrinkToFit="1"/>
    </xf>
    <xf numFmtId="0" fontId="7" fillId="7" borderId="21" xfId="0" applyFont="1" applyFill="1" applyBorder="1" applyAlignment="1">
      <alignment horizontal="center" shrinkToFit="1"/>
    </xf>
    <xf numFmtId="0" fontId="7" fillId="7" borderId="4" xfId="0" applyFont="1" applyFill="1" applyBorder="1" applyAlignment="1">
      <alignment horizontal="center" vertical="justify" shrinkToFit="1"/>
    </xf>
    <xf numFmtId="0" fontId="7" fillId="7" borderId="5" xfId="0" applyFont="1" applyFill="1" applyBorder="1" applyAlignment="1">
      <alignment horizontal="center" vertical="justify" shrinkToFit="1"/>
    </xf>
    <xf numFmtId="2" fontId="7" fillId="7" borderId="3" xfId="0" applyNumberFormat="1" applyFont="1" applyFill="1" applyBorder="1" applyAlignment="1">
      <alignment horizontal="center" vertical="justify" shrinkToFit="1"/>
    </xf>
    <xf numFmtId="49" fontId="7" fillId="7" borderId="3" xfId="0" applyNumberFormat="1" applyFont="1" applyFill="1" applyBorder="1" applyAlignment="1">
      <alignment horizontal="center" vertical="justify" shrinkToFit="1"/>
    </xf>
    <xf numFmtId="0" fontId="7" fillId="7" borderId="5" xfId="0" applyFont="1" applyFill="1" applyBorder="1" applyAlignment="1">
      <alignment horizontal="center" shrinkToFit="1"/>
    </xf>
    <xf numFmtId="0" fontId="7" fillId="0" borderId="3" xfId="0" applyFont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justify" shrinkToFit="1"/>
    </xf>
    <xf numFmtId="0" fontId="7" fillId="0" borderId="5" xfId="0" applyFont="1" applyBorder="1" applyAlignment="1">
      <alignment vertical="justify"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49" fontId="7" fillId="3" borderId="42" xfId="0" applyNumberFormat="1" applyFont="1" applyFill="1" applyBorder="1" applyAlignment="1">
      <alignment horizontal="center" vertical="center"/>
    </xf>
    <xf numFmtId="0" fontId="14" fillId="0" borderId="5" xfId="0" applyFont="1" applyBorder="1"/>
    <xf numFmtId="0" fontId="7" fillId="0" borderId="0" xfId="0" applyFont="1" applyBorder="1" applyAlignment="1">
      <alignment horizontal="center" vertical="justify" shrinkToFit="1"/>
    </xf>
    <xf numFmtId="0" fontId="7" fillId="0" borderId="5" xfId="0" applyFont="1" applyBorder="1" applyAlignment="1">
      <alignment horizontal="center" shrinkToFit="1"/>
    </xf>
    <xf numFmtId="0" fontId="0" fillId="0" borderId="3" xfId="0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21" xfId="0" applyFont="1" applyBorder="1" applyAlignment="1"/>
    <xf numFmtId="0" fontId="7" fillId="0" borderId="0" xfId="0" applyFont="1" applyBorder="1" applyAlignment="1">
      <alignment horizontal="left" vertical="justify" shrinkToFit="1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justify" shrinkToFit="1"/>
    </xf>
    <xf numFmtId="0" fontId="7" fillId="0" borderId="3" xfId="0" applyFont="1" applyBorder="1" applyAlignment="1"/>
    <xf numFmtId="0" fontId="7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vertical="justify" shrinkToFit="1"/>
    </xf>
    <xf numFmtId="0" fontId="7" fillId="3" borderId="3" xfId="0" applyFont="1" applyFill="1" applyBorder="1" applyAlignment="1">
      <alignment vertical="justify" shrinkToFit="1"/>
    </xf>
    <xf numFmtId="0" fontId="7" fillId="0" borderId="4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0" fillId="0" borderId="0" xfId="0" applyFill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4" fontId="7" fillId="0" borderId="3" xfId="0" applyNumberFormat="1" applyFont="1" applyFill="1" applyBorder="1"/>
    <xf numFmtId="0" fontId="7" fillId="0" borderId="33" xfId="2" applyFont="1" applyFill="1" applyBorder="1" applyAlignment="1">
      <alignment horizontal="center" vertical="center"/>
    </xf>
    <xf numFmtId="0" fontId="0" fillId="0" borderId="0" xfId="2" applyFont="1" applyFill="1" applyBorder="1" applyAlignment="1"/>
    <xf numFmtId="0" fontId="0" fillId="0" borderId="7" xfId="0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/>
    </xf>
    <xf numFmtId="0" fontId="2" fillId="0" borderId="0" xfId="2" applyFont="1" applyFill="1" applyBorder="1" applyAlignment="1"/>
    <xf numFmtId="0" fontId="0" fillId="0" borderId="27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3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4" fillId="0" borderId="0" xfId="2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3" xfId="0" applyFont="1" applyFill="1" applyBorder="1" applyAlignment="1">
      <alignment shrinkToFit="1"/>
    </xf>
    <xf numFmtId="14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justify" shrinkToFit="1"/>
    </xf>
    <xf numFmtId="0" fontId="7" fillId="0" borderId="3" xfId="0" applyFont="1" applyFill="1" applyBorder="1" applyAlignment="1">
      <alignment horizontal="left" shrinkToFit="1"/>
    </xf>
    <xf numFmtId="14" fontId="7" fillId="0" borderId="3" xfId="0" applyNumberFormat="1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left"/>
    </xf>
    <xf numFmtId="14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0" fillId="0" borderId="12" xfId="0" applyFill="1" applyBorder="1"/>
    <xf numFmtId="0" fontId="7" fillId="4" borderId="4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0" fillId="0" borderId="22" xfId="0" applyBorder="1"/>
    <xf numFmtId="0" fontId="0" fillId="0" borderId="63" xfId="0" applyBorder="1"/>
    <xf numFmtId="0" fontId="7" fillId="0" borderId="15" xfId="0" applyFont="1" applyBorder="1"/>
    <xf numFmtId="0" fontId="0" fillId="0" borderId="15" xfId="0" applyBorder="1"/>
    <xf numFmtId="0" fontId="0" fillId="0" borderId="16" xfId="0" applyBorder="1"/>
    <xf numFmtId="0" fontId="7" fillId="0" borderId="6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17" xfId="0" applyBorder="1"/>
    <xf numFmtId="0" fontId="7" fillId="0" borderId="16" xfId="0" applyFont="1" applyBorder="1"/>
    <xf numFmtId="0" fontId="8" fillId="0" borderId="2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9" fillId="0" borderId="64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0" fillId="0" borderId="65" xfId="0" applyBorder="1"/>
    <xf numFmtId="0" fontId="7" fillId="0" borderId="4" xfId="0" applyFont="1" applyBorder="1" applyAlignment="1">
      <alignment horizontal="left" shrinkToFit="1"/>
    </xf>
    <xf numFmtId="0" fontId="7" fillId="0" borderId="4" xfId="0" applyFont="1" applyBorder="1" applyAlignment="1">
      <alignment horizontal="left" vertical="justify" shrinkToFit="1"/>
    </xf>
    <xf numFmtId="0" fontId="7" fillId="0" borderId="4" xfId="0" applyFont="1" applyFill="1" applyBorder="1" applyAlignment="1">
      <alignment horizontal="left" shrinkToFit="1"/>
    </xf>
    <xf numFmtId="0" fontId="0" fillId="0" borderId="36" xfId="0" applyBorder="1"/>
    <xf numFmtId="0" fontId="0" fillId="0" borderId="3" xfId="0" applyFont="1" applyBorder="1" applyAlignment="1"/>
    <xf numFmtId="0" fontId="0" fillId="0" borderId="3" xfId="0" applyBorder="1" applyAlignment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22" xfId="0" applyBorder="1" applyAlignment="1"/>
    <xf numFmtId="0" fontId="0" fillId="0" borderId="17" xfId="0" applyBorder="1" applyAlignment="1"/>
    <xf numFmtId="0" fontId="0" fillId="0" borderId="39" xfId="0" applyBorder="1" applyAlignment="1"/>
    <xf numFmtId="0" fontId="10" fillId="0" borderId="39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4" fillId="0" borderId="4" xfId="0" applyFont="1" applyBorder="1" applyAlignment="1">
      <alignment horizontal="left" vertical="justify" shrinkToFit="1"/>
    </xf>
    <xf numFmtId="0" fontId="25" fillId="0" borderId="4" xfId="0" applyFont="1" applyBorder="1" applyAlignment="1">
      <alignment shrinkToFit="1"/>
    </xf>
    <xf numFmtId="0" fontId="7" fillId="0" borderId="3" xfId="0" applyFont="1" applyBorder="1" applyAlignment="1">
      <alignment horizontal="left" shrinkToFit="1"/>
    </xf>
    <xf numFmtId="0" fontId="7" fillId="0" borderId="3" xfId="0" applyFont="1" applyBorder="1" applyAlignment="1">
      <alignment horizontal="left" vertical="justify" shrinkToFit="1"/>
    </xf>
    <xf numFmtId="0" fontId="24" fillId="0" borderId="5" xfId="0" applyFont="1" applyBorder="1" applyAlignment="1">
      <alignment horizontal="left"/>
    </xf>
    <xf numFmtId="0" fontId="7" fillId="3" borderId="3" xfId="0" applyFont="1" applyFill="1" applyBorder="1" applyAlignment="1">
      <alignment horizontal="left" vertical="justify" wrapText="1"/>
    </xf>
    <xf numFmtId="0" fontId="7" fillId="0" borderId="3" xfId="0" applyFont="1" applyBorder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0" fontId="7" fillId="5" borderId="3" xfId="0" applyFont="1" applyFill="1" applyBorder="1" applyAlignment="1">
      <alignment horizontal="left" vertical="justify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right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right"/>
    </xf>
    <xf numFmtId="0" fontId="3" fillId="0" borderId="57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58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3" borderId="5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21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0">
    <cellStyle name="Excel_BuiltIn_Контрольная ячейка" xfId="1" xr:uid="{00000000-0005-0000-0000-000000000000}"/>
    <cellStyle name="Обычный" xfId="0" builtinId="0"/>
    <cellStyle name="Обычный 10" xfId="2" xr:uid="{00000000-0005-0000-0000-000002000000}"/>
    <cellStyle name="Обычный 10 2" xfId="3" xr:uid="{00000000-0005-0000-0000-000003000000}"/>
    <cellStyle name="Обычный 11" xfId="4" xr:uid="{00000000-0005-0000-0000-000004000000}"/>
    <cellStyle name="Обычный 11 2" xfId="5" xr:uid="{00000000-0005-0000-0000-000005000000}"/>
    <cellStyle name="Обычный 3" xfId="6" xr:uid="{00000000-0005-0000-0000-000006000000}"/>
    <cellStyle name="Обычный 3 2" xfId="7" xr:uid="{00000000-0005-0000-0000-000007000000}"/>
    <cellStyle name="Обычный 4" xfId="8" xr:uid="{00000000-0005-0000-0000-000008000000}"/>
    <cellStyle name="Обычный 4 2" xfId="9" xr:uid="{00000000-0005-0000-0000-000009000000}"/>
    <cellStyle name="Обычный 5" xfId="10" xr:uid="{00000000-0005-0000-0000-00000A000000}"/>
    <cellStyle name="Обычный 5 2" xfId="11" xr:uid="{00000000-0005-0000-0000-00000B000000}"/>
    <cellStyle name="Обычный 6" xfId="12" xr:uid="{00000000-0005-0000-0000-00000C000000}"/>
    <cellStyle name="Обычный 6 2" xfId="13" xr:uid="{00000000-0005-0000-0000-00000D000000}"/>
    <cellStyle name="Обычный 7" xfId="14" xr:uid="{00000000-0005-0000-0000-00000E000000}"/>
    <cellStyle name="Обычный 8" xfId="15" xr:uid="{00000000-0005-0000-0000-00000F000000}"/>
    <cellStyle name="Обычный 8 2" xfId="16" xr:uid="{00000000-0005-0000-0000-000010000000}"/>
    <cellStyle name="Обычный 9" xfId="17" xr:uid="{00000000-0005-0000-0000-000011000000}"/>
    <cellStyle name="Обычный 9 2" xfId="18" xr:uid="{00000000-0005-0000-0000-000012000000}"/>
    <cellStyle name="Стиль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Q25"/>
  <sheetViews>
    <sheetView zoomScaleNormal="100" workbookViewId="0">
      <selection activeCell="D10" sqref="D10:N10"/>
    </sheetView>
  </sheetViews>
  <sheetFormatPr defaultRowHeight="12.75" x14ac:dyDescent="0.2"/>
  <cols>
    <col min="2" max="2" width="20.140625" customWidth="1"/>
    <col min="3" max="3" width="6.42578125" customWidth="1"/>
    <col min="4" max="4" width="12.42578125" customWidth="1"/>
    <col min="6" max="6" width="18.42578125" customWidth="1"/>
    <col min="12" max="12" width="13.28515625" customWidth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8.7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2" t="s">
        <v>167</v>
      </c>
      <c r="P7" s="302"/>
      <c r="Q7" s="302"/>
    </row>
    <row r="8" spans="1:17" ht="15.75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10" t="s">
        <v>1</v>
      </c>
      <c r="P8" s="310"/>
      <c r="Q8" s="310"/>
    </row>
    <row r="9" spans="1:17" ht="15.75" x14ac:dyDescent="0.25">
      <c r="A9" s="306" t="s">
        <v>27</v>
      </c>
      <c r="B9" s="305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03" t="s">
        <v>2</v>
      </c>
      <c r="P9" s="304"/>
      <c r="Q9" s="305"/>
    </row>
    <row r="10" spans="1:17" ht="15.75" x14ac:dyDescent="0.25">
      <c r="A10" s="306" t="s">
        <v>4</v>
      </c>
      <c r="B10" s="305"/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8"/>
      <c r="O10" s="303" t="s">
        <v>74</v>
      </c>
      <c r="P10" s="304"/>
      <c r="Q10" s="305"/>
    </row>
    <row r="11" spans="1:17" ht="15.75" x14ac:dyDescent="0.25">
      <c r="A11" s="306" t="s">
        <v>74</v>
      </c>
      <c r="B11" s="304"/>
      <c r="C11" s="19"/>
      <c r="D11" s="307" t="s">
        <v>6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8"/>
      <c r="O11" s="24">
        <v>1</v>
      </c>
      <c r="P11" s="25">
        <v>2</v>
      </c>
      <c r="Q11" s="25">
        <v>3</v>
      </c>
    </row>
    <row r="12" spans="1:17" x14ac:dyDescent="0.2">
      <c r="A12" s="317">
        <v>170</v>
      </c>
      <c r="B12" s="3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1">
        <v>110</v>
      </c>
      <c r="P12" s="31">
        <v>90</v>
      </c>
      <c r="Q12" s="31">
        <v>70</v>
      </c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 x14ac:dyDescent="0.2">
      <c r="A17" s="311" t="s">
        <v>20</v>
      </c>
      <c r="B17" s="311" t="s">
        <v>19</v>
      </c>
      <c r="C17" s="311" t="s">
        <v>29</v>
      </c>
      <c r="D17" s="311" t="s">
        <v>25</v>
      </c>
      <c r="E17" s="311" t="s">
        <v>24</v>
      </c>
      <c r="F17" s="311" t="s">
        <v>8</v>
      </c>
      <c r="G17" s="311" t="s">
        <v>9</v>
      </c>
      <c r="H17" s="311" t="s">
        <v>4</v>
      </c>
      <c r="I17" s="311" t="s">
        <v>7</v>
      </c>
      <c r="J17" s="311" t="s">
        <v>11</v>
      </c>
      <c r="K17" s="311" t="s">
        <v>12</v>
      </c>
      <c r="L17" s="313" t="s">
        <v>18</v>
      </c>
      <c r="M17" s="314"/>
    </row>
    <row r="18" spans="1:17" x14ac:dyDescent="0.2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5"/>
      <c r="M18" s="316"/>
    </row>
    <row r="19" spans="1:17" ht="31.5" x14ac:dyDescent="0.25">
      <c r="A19" s="13">
        <v>1</v>
      </c>
      <c r="B19" s="127" t="s">
        <v>188</v>
      </c>
      <c r="C19" s="127">
        <v>12</v>
      </c>
      <c r="D19" s="153">
        <v>37285</v>
      </c>
      <c r="E19" s="127"/>
      <c r="F19" s="127" t="s">
        <v>63</v>
      </c>
      <c r="G19" s="127">
        <v>63</v>
      </c>
      <c r="H19" s="28"/>
      <c r="I19" s="28">
        <v>1</v>
      </c>
      <c r="J19" s="27"/>
      <c r="K19" s="29"/>
      <c r="L19" s="129" t="s">
        <v>183</v>
      </c>
      <c r="M19" s="16"/>
    </row>
    <row r="20" spans="1:17" ht="15.75" x14ac:dyDescent="0.25">
      <c r="A20" s="13">
        <v>2</v>
      </c>
      <c r="B20" s="48"/>
      <c r="C20" s="48"/>
      <c r="D20" s="48"/>
      <c r="E20" s="48"/>
      <c r="F20" s="48"/>
      <c r="G20" s="52"/>
      <c r="H20" s="28"/>
      <c r="I20" s="28"/>
      <c r="J20" s="27"/>
      <c r="K20" s="29"/>
      <c r="L20" s="15"/>
      <c r="M20" s="16"/>
    </row>
    <row r="21" spans="1:17" x14ac:dyDescent="0.2">
      <c r="A21" s="2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7" x14ac:dyDescent="0.2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 x14ac:dyDescent="0.25">
      <c r="A23" s="30"/>
      <c r="B23" s="30" t="s">
        <v>67</v>
      </c>
      <c r="C23" s="30" t="s">
        <v>94</v>
      </c>
      <c r="D23" s="30"/>
      <c r="E23" s="45"/>
      <c r="F23" s="3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 x14ac:dyDescent="0.25">
      <c r="A24" s="22"/>
      <c r="B24" s="46"/>
      <c r="C24" s="46"/>
      <c r="D24" s="46"/>
      <c r="E24" s="45"/>
      <c r="F24" s="46"/>
      <c r="G24" s="22"/>
      <c r="H24" s="22"/>
      <c r="I24" s="22"/>
      <c r="J24" s="22"/>
      <c r="K24" s="22"/>
      <c r="L24" s="22"/>
      <c r="M24" s="22"/>
      <c r="N24" s="22"/>
      <c r="O24" s="22"/>
      <c r="P24" s="18"/>
      <c r="Q24" s="22"/>
    </row>
    <row r="25" spans="1:17" ht="15.75" x14ac:dyDescent="0.25">
      <c r="A25" s="18"/>
      <c r="B25" s="30" t="s">
        <v>69</v>
      </c>
      <c r="C25" s="30" t="s">
        <v>95</v>
      </c>
      <c r="D25" s="30"/>
      <c r="E25" s="45"/>
      <c r="F25" s="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8"/>
    </row>
  </sheetData>
  <mergeCells count="31">
    <mergeCell ref="J17:J18"/>
    <mergeCell ref="K17:K18"/>
    <mergeCell ref="L17:M18"/>
    <mergeCell ref="A10:B10"/>
    <mergeCell ref="A12:B12"/>
    <mergeCell ref="G17:G18"/>
    <mergeCell ref="H17:H18"/>
    <mergeCell ref="I17:I18"/>
    <mergeCell ref="A17:A18"/>
    <mergeCell ref="B17:B18"/>
    <mergeCell ref="C17:C18"/>
    <mergeCell ref="D17:D18"/>
    <mergeCell ref="E17:E18"/>
    <mergeCell ref="F17:F18"/>
    <mergeCell ref="A7:B7"/>
    <mergeCell ref="O7:Q7"/>
    <mergeCell ref="O10:Q10"/>
    <mergeCell ref="A11:B11"/>
    <mergeCell ref="D11:N11"/>
    <mergeCell ref="A8:B8"/>
    <mergeCell ref="D8:N8"/>
    <mergeCell ref="O8:Q8"/>
    <mergeCell ref="A9:B9"/>
    <mergeCell ref="D9:N9"/>
    <mergeCell ref="O9:Q9"/>
    <mergeCell ref="D10:N10"/>
    <mergeCell ref="A1:Q1"/>
    <mergeCell ref="A2:Q2"/>
    <mergeCell ref="A3:Q3"/>
    <mergeCell ref="A4:Q4"/>
    <mergeCell ref="A5:Q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28"/>
  <sheetViews>
    <sheetView zoomScale="90" zoomScaleNormal="90" workbookViewId="0">
      <pane ySplit="12" topLeftCell="A13" activePane="bottomLeft" state="frozen"/>
      <selection pane="bottomLeft" activeCell="A7" sqref="A7:AA7"/>
    </sheetView>
  </sheetViews>
  <sheetFormatPr defaultRowHeight="12.75" x14ac:dyDescent="0.2"/>
  <cols>
    <col min="1" max="1" width="4.28515625" customWidth="1"/>
    <col min="2" max="2" width="84" customWidth="1"/>
    <col min="3" max="3" width="4" customWidth="1"/>
    <col min="4" max="4" width="3.42578125" customWidth="1"/>
    <col min="5" max="5" width="3.140625" customWidth="1"/>
    <col min="6" max="6" width="3.5703125" customWidth="1"/>
    <col min="7" max="9" width="4.28515625" customWidth="1"/>
    <col min="10" max="10" width="3.28515625" customWidth="1"/>
    <col min="11" max="11" width="3.42578125" customWidth="1"/>
    <col min="12" max="12" width="2.28515625" customWidth="1"/>
    <col min="13" max="14" width="3.7109375" customWidth="1"/>
    <col min="15" max="15" width="3.42578125" customWidth="1"/>
    <col min="16" max="16" width="4.5703125" customWidth="1"/>
    <col min="17" max="17" width="3" customWidth="1"/>
    <col min="18" max="18" width="3.28515625" customWidth="1"/>
    <col min="19" max="19" width="3.7109375" customWidth="1"/>
    <col min="20" max="20" width="3.85546875" customWidth="1"/>
    <col min="21" max="21" width="3.28515625" customWidth="1"/>
    <col min="22" max="22" width="3.7109375" customWidth="1"/>
    <col min="23" max="23" width="3.5703125" customWidth="1"/>
    <col min="24" max="24" width="3.28515625" customWidth="1"/>
    <col min="25" max="25" width="11.85546875" customWidth="1"/>
    <col min="26" max="26" width="6.42578125" customWidth="1"/>
    <col min="27" max="27" width="8" customWidth="1"/>
  </cols>
  <sheetData>
    <row r="1" spans="1:35" ht="18.75" x14ac:dyDescent="0.3">
      <c r="A1" s="301" t="s">
        <v>219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5"/>
    </row>
    <row r="2" spans="1:35" ht="18.75" x14ac:dyDescent="0.3">
      <c r="A2" s="301" t="s">
        <v>53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5"/>
    </row>
    <row r="3" spans="1:35" ht="18.75" x14ac:dyDescent="0.3">
      <c r="A3" s="357" t="s">
        <v>56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3"/>
    </row>
    <row r="4" spans="1:35" ht="6.75" customHeight="1" x14ac:dyDescent="0.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35" x14ac:dyDescent="0.2">
      <c r="B5" s="302" t="s">
        <v>75</v>
      </c>
      <c r="C5" s="30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58" t="s">
        <v>58</v>
      </c>
      <c r="X5" s="358"/>
      <c r="Y5" s="358"/>
      <c r="Z5" s="358"/>
      <c r="AA5" s="358"/>
    </row>
    <row r="6" spans="1:35" ht="15.75" x14ac:dyDescent="0.25">
      <c r="A6" s="307" t="s">
        <v>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</row>
    <row r="7" spans="1:35" ht="15.75" x14ac:dyDescent="0.25">
      <c r="A7" s="307" t="s">
        <v>166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</row>
    <row r="8" spans="1:35" ht="15.75" x14ac:dyDescent="0.25">
      <c r="A8" s="307" t="s">
        <v>21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</row>
    <row r="9" spans="1:35" ht="15.75" x14ac:dyDescent="0.25">
      <c r="A9" s="307" t="s">
        <v>30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</row>
    <row r="10" spans="1:35" ht="15.75" customHeight="1" thickBot="1" x14ac:dyDescent="0.25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4"/>
      <c r="AC10" s="4"/>
      <c r="AD10" s="4"/>
      <c r="AE10" s="4"/>
      <c r="AF10" s="4"/>
      <c r="AG10" s="11"/>
      <c r="AH10" s="11"/>
      <c r="AI10" s="11"/>
    </row>
    <row r="11" spans="1:35" ht="13.5" customHeight="1" thickBot="1" x14ac:dyDescent="0.25">
      <c r="A11" s="368" t="s">
        <v>20</v>
      </c>
      <c r="B11" s="366" t="s">
        <v>23</v>
      </c>
      <c r="C11" s="363" t="s">
        <v>22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5"/>
      <c r="Y11" s="41"/>
      <c r="Z11" s="361" t="s">
        <v>13</v>
      </c>
      <c r="AA11" s="359" t="s">
        <v>7</v>
      </c>
      <c r="AB11" s="4"/>
      <c r="AC11" s="4"/>
      <c r="AD11" s="4"/>
      <c r="AE11" s="4"/>
      <c r="AF11" s="4"/>
      <c r="AG11" s="12"/>
      <c r="AH11" s="12"/>
      <c r="AI11" s="12"/>
    </row>
    <row r="12" spans="1:35" ht="33.75" customHeight="1" thickBot="1" x14ac:dyDescent="0.25">
      <c r="A12" s="369"/>
      <c r="B12" s="367"/>
      <c r="C12" s="363">
        <v>63</v>
      </c>
      <c r="D12" s="364"/>
      <c r="E12" s="364"/>
      <c r="F12" s="365"/>
      <c r="G12" s="363">
        <v>68</v>
      </c>
      <c r="H12" s="365"/>
      <c r="I12" s="363">
        <v>73</v>
      </c>
      <c r="J12" s="364"/>
      <c r="K12" s="364"/>
      <c r="L12" s="365"/>
      <c r="M12" s="363">
        <v>78</v>
      </c>
      <c r="N12" s="364"/>
      <c r="O12" s="364"/>
      <c r="P12" s="364"/>
      <c r="Q12" s="365"/>
      <c r="R12" s="363">
        <v>85</v>
      </c>
      <c r="S12" s="364"/>
      <c r="T12" s="365"/>
      <c r="U12" s="363" t="s">
        <v>176</v>
      </c>
      <c r="V12" s="364"/>
      <c r="W12" s="364"/>
      <c r="X12" s="365"/>
      <c r="Y12" s="79" t="s">
        <v>59</v>
      </c>
      <c r="Z12" s="362"/>
      <c r="AA12" s="360"/>
      <c r="AB12" s="4"/>
      <c r="AC12" s="4"/>
      <c r="AD12" s="4"/>
      <c r="AE12" s="4"/>
      <c r="AF12" s="4"/>
      <c r="AG12" s="11"/>
      <c r="AH12" s="11"/>
      <c r="AI12" s="11"/>
    </row>
    <row r="13" spans="1:35" ht="15.75" x14ac:dyDescent="0.25">
      <c r="A13" s="279">
        <v>1</v>
      </c>
      <c r="B13" s="78" t="s">
        <v>66</v>
      </c>
      <c r="C13" s="262">
        <v>18</v>
      </c>
      <c r="D13" s="263"/>
      <c r="E13" s="263"/>
      <c r="F13" s="267"/>
      <c r="G13" s="262"/>
      <c r="H13" s="267"/>
      <c r="I13" s="262">
        <v>18</v>
      </c>
      <c r="J13" s="263">
        <v>17</v>
      </c>
      <c r="K13" s="263"/>
      <c r="L13" s="267"/>
      <c r="M13" s="262">
        <v>27</v>
      </c>
      <c r="N13" s="263">
        <v>18</v>
      </c>
      <c r="O13" s="264">
        <v>18</v>
      </c>
      <c r="P13" s="264"/>
      <c r="Q13" s="271"/>
      <c r="R13" s="273"/>
      <c r="S13" s="265"/>
      <c r="T13" s="266"/>
      <c r="U13" s="273">
        <v>23</v>
      </c>
      <c r="V13" s="265"/>
      <c r="W13" s="265"/>
      <c r="X13" s="266"/>
      <c r="Y13" s="80">
        <v>50</v>
      </c>
      <c r="Z13" s="289">
        <f t="shared" ref="Z13:Z22" si="0">SUM(C13:Y13)</f>
        <v>189</v>
      </c>
      <c r="AA13" s="40">
        <f t="shared" ref="AA13:AA22" si="1">RANK(Z13,$Z$13:$Z$22,0)</f>
        <v>1</v>
      </c>
    </row>
    <row r="14" spans="1:35" ht="15.75" x14ac:dyDescent="0.25">
      <c r="A14" s="279">
        <v>2</v>
      </c>
      <c r="B14" s="77" t="s">
        <v>88</v>
      </c>
      <c r="C14" s="255">
        <v>20</v>
      </c>
      <c r="D14" s="252"/>
      <c r="E14" s="252"/>
      <c r="F14" s="268"/>
      <c r="G14" s="255"/>
      <c r="H14" s="268"/>
      <c r="I14" s="255">
        <v>20</v>
      </c>
      <c r="J14" s="252">
        <v>16</v>
      </c>
      <c r="K14" s="252"/>
      <c r="L14" s="268"/>
      <c r="M14" s="255">
        <v>15</v>
      </c>
      <c r="N14" s="252"/>
      <c r="O14" s="253"/>
      <c r="P14" s="253"/>
      <c r="Q14" s="272"/>
      <c r="R14" s="274">
        <v>15</v>
      </c>
      <c r="S14" s="254"/>
      <c r="T14" s="256"/>
      <c r="U14" s="274">
        <v>16</v>
      </c>
      <c r="V14" s="254">
        <v>15</v>
      </c>
      <c r="W14" s="254"/>
      <c r="X14" s="256"/>
      <c r="Y14" s="81">
        <v>42</v>
      </c>
      <c r="Z14" s="287">
        <f t="shared" si="0"/>
        <v>159</v>
      </c>
      <c r="AA14" s="40">
        <f t="shared" si="1"/>
        <v>2</v>
      </c>
    </row>
    <row r="15" spans="1:35" ht="15.75" x14ac:dyDescent="0.25">
      <c r="A15" s="279">
        <v>3</v>
      </c>
      <c r="B15" s="78" t="s">
        <v>89</v>
      </c>
      <c r="C15" s="255"/>
      <c r="D15" s="252"/>
      <c r="E15" s="252"/>
      <c r="F15" s="268"/>
      <c r="G15" s="255">
        <v>20</v>
      </c>
      <c r="H15" s="268">
        <v>16</v>
      </c>
      <c r="I15" s="255">
        <v>12</v>
      </c>
      <c r="J15" s="252"/>
      <c r="K15" s="252"/>
      <c r="L15" s="268"/>
      <c r="M15" s="255">
        <v>14</v>
      </c>
      <c r="N15" s="252"/>
      <c r="O15" s="253"/>
      <c r="P15" s="253"/>
      <c r="Q15" s="272"/>
      <c r="R15" s="274">
        <v>18</v>
      </c>
      <c r="S15" s="254">
        <v>12</v>
      </c>
      <c r="T15" s="256">
        <v>10</v>
      </c>
      <c r="U15" s="274"/>
      <c r="V15" s="254"/>
      <c r="W15" s="254"/>
      <c r="X15" s="256"/>
      <c r="Y15" s="81">
        <v>32</v>
      </c>
      <c r="Z15" s="287">
        <f t="shared" si="0"/>
        <v>134</v>
      </c>
      <c r="AA15" s="40">
        <f t="shared" si="1"/>
        <v>3</v>
      </c>
    </row>
    <row r="16" spans="1:35" ht="15.75" x14ac:dyDescent="0.25">
      <c r="A16" s="279">
        <v>4</v>
      </c>
      <c r="B16" s="78" t="s">
        <v>90</v>
      </c>
      <c r="C16" s="255"/>
      <c r="D16" s="252"/>
      <c r="E16" s="252"/>
      <c r="F16" s="268"/>
      <c r="G16" s="255">
        <v>14</v>
      </c>
      <c r="H16" s="268"/>
      <c r="I16" s="255">
        <v>11</v>
      </c>
      <c r="J16" s="252"/>
      <c r="K16" s="252"/>
      <c r="L16" s="268"/>
      <c r="M16" s="255">
        <v>10</v>
      </c>
      <c r="N16" s="252"/>
      <c r="O16" s="253"/>
      <c r="P16" s="253"/>
      <c r="Q16" s="272"/>
      <c r="R16" s="274">
        <v>16</v>
      </c>
      <c r="S16" s="254">
        <v>13</v>
      </c>
      <c r="T16" s="256">
        <v>11</v>
      </c>
      <c r="U16" s="274">
        <v>12</v>
      </c>
      <c r="V16" s="254"/>
      <c r="W16" s="254"/>
      <c r="X16" s="256"/>
      <c r="Y16" s="81">
        <v>30</v>
      </c>
      <c r="Z16" s="287">
        <f t="shared" si="0"/>
        <v>117</v>
      </c>
      <c r="AA16" s="40">
        <f t="shared" si="1"/>
        <v>4</v>
      </c>
    </row>
    <row r="17" spans="1:31" ht="15.75" x14ac:dyDescent="0.25">
      <c r="A17" s="279">
        <v>5</v>
      </c>
      <c r="B17" s="77" t="s">
        <v>208</v>
      </c>
      <c r="C17" s="255">
        <v>15</v>
      </c>
      <c r="D17" s="252"/>
      <c r="E17" s="252"/>
      <c r="F17" s="268"/>
      <c r="G17" s="255">
        <v>18</v>
      </c>
      <c r="H17" s="268"/>
      <c r="I17" s="255"/>
      <c r="J17" s="252"/>
      <c r="K17" s="252"/>
      <c r="L17" s="268"/>
      <c r="M17" s="255"/>
      <c r="N17" s="252"/>
      <c r="O17" s="253"/>
      <c r="P17" s="253"/>
      <c r="Q17" s="272"/>
      <c r="R17" s="274">
        <v>25</v>
      </c>
      <c r="S17" s="254"/>
      <c r="T17" s="256"/>
      <c r="U17" s="274">
        <v>10</v>
      </c>
      <c r="V17" s="254"/>
      <c r="W17" s="254"/>
      <c r="X17" s="256"/>
      <c r="Y17" s="81">
        <v>36</v>
      </c>
      <c r="Z17" s="287">
        <f t="shared" si="0"/>
        <v>104</v>
      </c>
      <c r="AA17" s="40">
        <f t="shared" si="1"/>
        <v>5</v>
      </c>
    </row>
    <row r="18" spans="1:31" ht="15.75" x14ac:dyDescent="0.25">
      <c r="A18" s="279">
        <v>6</v>
      </c>
      <c r="B18" s="77" t="s">
        <v>91</v>
      </c>
      <c r="C18" s="255"/>
      <c r="D18" s="252"/>
      <c r="E18" s="252"/>
      <c r="F18" s="268"/>
      <c r="G18" s="255"/>
      <c r="H18" s="268"/>
      <c r="I18" s="255">
        <v>9</v>
      </c>
      <c r="J18" s="252"/>
      <c r="K18" s="252"/>
      <c r="L18" s="268"/>
      <c r="M18" s="255">
        <v>14</v>
      </c>
      <c r="N18" s="252">
        <v>13</v>
      </c>
      <c r="O18" s="253">
        <v>12</v>
      </c>
      <c r="P18" s="253"/>
      <c r="Q18" s="272"/>
      <c r="R18" s="274"/>
      <c r="S18" s="254"/>
      <c r="T18" s="256"/>
      <c r="U18" s="274">
        <v>14</v>
      </c>
      <c r="V18" s="254"/>
      <c r="W18" s="254"/>
      <c r="X18" s="256"/>
      <c r="Y18" s="81"/>
      <c r="Z18" s="287">
        <f t="shared" si="0"/>
        <v>62</v>
      </c>
      <c r="AA18" s="40">
        <f t="shared" si="1"/>
        <v>6</v>
      </c>
    </row>
    <row r="19" spans="1:31" ht="15.75" x14ac:dyDescent="0.25">
      <c r="A19" s="279">
        <v>7</v>
      </c>
      <c r="B19" s="77" t="s">
        <v>163</v>
      </c>
      <c r="C19" s="255"/>
      <c r="D19" s="252"/>
      <c r="E19" s="252"/>
      <c r="F19" s="268"/>
      <c r="G19" s="255"/>
      <c r="H19" s="268"/>
      <c r="I19" s="255">
        <v>13</v>
      </c>
      <c r="J19" s="252"/>
      <c r="K19" s="252"/>
      <c r="L19" s="268"/>
      <c r="M19" s="255"/>
      <c r="N19" s="252"/>
      <c r="O19" s="253"/>
      <c r="P19" s="253"/>
      <c r="Q19" s="272"/>
      <c r="R19" s="274">
        <v>14</v>
      </c>
      <c r="S19" s="254"/>
      <c r="T19" s="256"/>
      <c r="U19" s="274">
        <v>8</v>
      </c>
      <c r="V19" s="254"/>
      <c r="W19" s="254"/>
      <c r="X19" s="256"/>
      <c r="Y19" s="81"/>
      <c r="Z19" s="287">
        <f t="shared" si="0"/>
        <v>35</v>
      </c>
      <c r="AA19" s="40">
        <f t="shared" si="1"/>
        <v>7</v>
      </c>
    </row>
    <row r="20" spans="1:31" ht="15.75" x14ac:dyDescent="0.25">
      <c r="A20" s="279">
        <v>9</v>
      </c>
      <c r="B20" s="77" t="s">
        <v>212</v>
      </c>
      <c r="C20" s="257"/>
      <c r="D20" s="179"/>
      <c r="E20" s="179"/>
      <c r="F20" s="269"/>
      <c r="G20" s="257"/>
      <c r="H20" s="282"/>
      <c r="I20" s="283"/>
      <c r="J20" s="280"/>
      <c r="K20" s="280"/>
      <c r="L20" s="282"/>
      <c r="M20" s="283"/>
      <c r="N20" s="280"/>
      <c r="O20" s="280"/>
      <c r="P20" s="280"/>
      <c r="Q20" s="282"/>
      <c r="R20" s="283"/>
      <c r="S20" s="280"/>
      <c r="T20" s="282"/>
      <c r="U20" s="284">
        <v>27</v>
      </c>
      <c r="V20" s="281"/>
      <c r="W20" s="281"/>
      <c r="X20" s="285"/>
      <c r="Y20" s="286"/>
      <c r="Z20" s="287">
        <f t="shared" si="0"/>
        <v>27</v>
      </c>
      <c r="AA20" s="40">
        <f t="shared" si="1"/>
        <v>8</v>
      </c>
    </row>
    <row r="21" spans="1:31" ht="15.75" x14ac:dyDescent="0.25">
      <c r="A21" s="279">
        <v>8</v>
      </c>
      <c r="B21" s="77" t="s">
        <v>87</v>
      </c>
      <c r="C21" s="255"/>
      <c r="D21" s="252"/>
      <c r="E21" s="252"/>
      <c r="F21" s="268"/>
      <c r="G21" s="255">
        <v>15</v>
      </c>
      <c r="H21" s="268"/>
      <c r="I21" s="255"/>
      <c r="J21" s="252"/>
      <c r="K21" s="252"/>
      <c r="L21" s="268"/>
      <c r="M21" s="255"/>
      <c r="N21" s="252"/>
      <c r="O21" s="253"/>
      <c r="P21" s="253"/>
      <c r="Q21" s="272"/>
      <c r="R21" s="274"/>
      <c r="S21" s="254"/>
      <c r="T21" s="256"/>
      <c r="U21" s="274"/>
      <c r="V21" s="254"/>
      <c r="W21" s="254"/>
      <c r="X21" s="256"/>
      <c r="Y21" s="81"/>
      <c r="Z21" s="287">
        <f t="shared" si="0"/>
        <v>15</v>
      </c>
      <c r="AA21" s="40">
        <f t="shared" si="1"/>
        <v>9</v>
      </c>
    </row>
    <row r="22" spans="1:31" ht="16.5" thickBot="1" x14ac:dyDescent="0.3">
      <c r="A22" s="279">
        <v>10</v>
      </c>
      <c r="B22" s="77" t="s">
        <v>209</v>
      </c>
      <c r="C22" s="258"/>
      <c r="D22" s="259"/>
      <c r="E22" s="259"/>
      <c r="F22" s="270"/>
      <c r="G22" s="258"/>
      <c r="H22" s="261"/>
      <c r="I22" s="258"/>
      <c r="J22" s="260"/>
      <c r="K22" s="260"/>
      <c r="L22" s="261"/>
      <c r="M22" s="258"/>
      <c r="N22" s="260"/>
      <c r="O22" s="260"/>
      <c r="P22" s="260"/>
      <c r="Q22" s="261"/>
      <c r="R22" s="258"/>
      <c r="S22" s="260"/>
      <c r="T22" s="261"/>
      <c r="U22" s="258"/>
      <c r="V22" s="260"/>
      <c r="W22" s="260"/>
      <c r="X22" s="261"/>
      <c r="Y22" s="275"/>
      <c r="Z22" s="288">
        <f t="shared" si="0"/>
        <v>0</v>
      </c>
      <c r="AA22" s="40">
        <f t="shared" si="1"/>
        <v>10</v>
      </c>
    </row>
    <row r="23" spans="1:31" ht="15.75" x14ac:dyDescent="0.25">
      <c r="G23" s="4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1" ht="15.75" x14ac:dyDescent="0.25">
      <c r="B24" s="30" t="s">
        <v>67</v>
      </c>
      <c r="C24" s="30" t="s">
        <v>94</v>
      </c>
      <c r="D24" s="46"/>
      <c r="E24" s="46"/>
      <c r="F24" s="46"/>
      <c r="G24" s="3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0"/>
      <c r="V24" s="10"/>
      <c r="W24" s="10"/>
      <c r="X24" s="10"/>
      <c r="Y24" s="10"/>
      <c r="Z24" s="10"/>
      <c r="AA24" s="1"/>
    </row>
    <row r="25" spans="1:31" ht="15.75" x14ac:dyDescent="0.25">
      <c r="C25" s="46"/>
      <c r="D25" s="30"/>
      <c r="E25" s="30"/>
      <c r="F25" s="30"/>
    </row>
    <row r="26" spans="1:31" ht="15.75" x14ac:dyDescent="0.25">
      <c r="B26" s="30" t="s">
        <v>69</v>
      </c>
      <c r="C26" s="30" t="s">
        <v>95</v>
      </c>
      <c r="D26" s="10"/>
      <c r="E26" s="10"/>
      <c r="F26" s="10"/>
    </row>
    <row r="28" spans="1:31" x14ac:dyDescent="0.2">
      <c r="AB28" s="2"/>
      <c r="AC28" s="2"/>
      <c r="AD28" s="2"/>
      <c r="AE28" s="1"/>
    </row>
  </sheetData>
  <autoFilter ref="A11:AA12" xr:uid="{00000000-0009-0000-0000-000009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xmlns:xlrd2="http://schemas.microsoft.com/office/spreadsheetml/2017/richdata2" ref="A14:AA22">
      <sortCondition ref="AA11:AA12"/>
    </sortState>
  </autoFilter>
  <mergeCells count="20">
    <mergeCell ref="A8:AA8"/>
    <mergeCell ref="A9:AA9"/>
    <mergeCell ref="AA11:AA12"/>
    <mergeCell ref="Z11:Z12"/>
    <mergeCell ref="M12:Q12"/>
    <mergeCell ref="R12:T12"/>
    <mergeCell ref="U12:X12"/>
    <mergeCell ref="C12:F12"/>
    <mergeCell ref="G12:H12"/>
    <mergeCell ref="I12:L12"/>
    <mergeCell ref="C11:X11"/>
    <mergeCell ref="B11:B12"/>
    <mergeCell ref="A11:A12"/>
    <mergeCell ref="A7:AA7"/>
    <mergeCell ref="A1:AA1"/>
    <mergeCell ref="A2:AA2"/>
    <mergeCell ref="A3:AA3"/>
    <mergeCell ref="W5:AA5"/>
    <mergeCell ref="A6:AA6"/>
    <mergeCell ref="B5:C5"/>
  </mergeCells>
  <pageMargins left="0.25" right="0.25" top="0.75" bottom="0.75" header="0.3" footer="0.3"/>
  <pageSetup paperSize="9" scale="75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42"/>
  <sheetViews>
    <sheetView topLeftCell="A16" zoomScale="80" zoomScaleNormal="80" workbookViewId="0">
      <selection activeCell="K26" sqref="K26"/>
    </sheetView>
  </sheetViews>
  <sheetFormatPr defaultRowHeight="12.75" x14ac:dyDescent="0.2"/>
  <cols>
    <col min="1" max="1" width="7.42578125" customWidth="1"/>
    <col min="2" max="2" width="29.5703125" customWidth="1"/>
    <col min="3" max="3" width="5.42578125" customWidth="1"/>
    <col min="4" max="4" width="11.140625" customWidth="1"/>
    <col min="5" max="5" width="6.5703125" customWidth="1"/>
    <col min="6" max="6" width="24.5703125" customWidth="1"/>
    <col min="7" max="7" width="6.7109375" customWidth="1"/>
    <col min="8" max="8" width="14.7109375" customWidth="1"/>
    <col min="9" max="9" width="2.5703125" customWidth="1"/>
    <col min="11" max="11" width="26" customWidth="1"/>
    <col min="12" max="12" width="6.140625" style="44" customWidth="1"/>
    <col min="13" max="13" width="10.85546875" customWidth="1"/>
    <col min="14" max="14" width="6.5703125" customWidth="1"/>
    <col min="15" max="15" width="22.28515625" customWidth="1"/>
    <col min="16" max="16" width="11.28515625" customWidth="1"/>
    <col min="17" max="17" width="16.85546875" customWidth="1"/>
  </cols>
  <sheetData>
    <row r="1" spans="1:17" ht="20.25" x14ac:dyDescent="0.3">
      <c r="A1" s="373" t="s">
        <v>42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60"/>
    </row>
    <row r="2" spans="1:17" ht="18" x14ac:dyDescent="0.25">
      <c r="A2" s="139"/>
      <c r="B2" s="374" t="s">
        <v>164</v>
      </c>
      <c r="C2" s="374"/>
      <c r="D2" s="139"/>
      <c r="E2" s="139"/>
      <c r="F2" s="139"/>
      <c r="G2" s="139"/>
      <c r="H2" s="139"/>
      <c r="I2" s="69"/>
      <c r="J2" s="69"/>
      <c r="K2" s="69"/>
      <c r="L2" s="70"/>
      <c r="M2" s="69"/>
      <c r="N2" s="69"/>
      <c r="O2" s="69"/>
      <c r="P2" s="69"/>
      <c r="Q2" s="60"/>
    </row>
    <row r="3" spans="1:17" ht="15.75" x14ac:dyDescent="0.25">
      <c r="A3" s="370" t="s">
        <v>43</v>
      </c>
      <c r="B3" s="370"/>
      <c r="C3" s="370"/>
      <c r="D3" s="370"/>
      <c r="E3" s="370"/>
      <c r="F3" s="370"/>
      <c r="G3" s="370"/>
      <c r="H3" s="140"/>
      <c r="I3" s="60"/>
      <c r="J3" s="371" t="s">
        <v>49</v>
      </c>
      <c r="K3" s="371"/>
      <c r="L3" s="371"/>
      <c r="M3" s="371"/>
      <c r="N3" s="371"/>
      <c r="O3" s="371"/>
      <c r="P3" s="371"/>
      <c r="Q3" s="60"/>
    </row>
    <row r="4" spans="1:17" ht="22.5" x14ac:dyDescent="0.2">
      <c r="A4" s="58" t="s">
        <v>44</v>
      </c>
      <c r="B4" s="59" t="s">
        <v>45</v>
      </c>
      <c r="C4" s="58" t="s">
        <v>29</v>
      </c>
      <c r="D4" s="58" t="s">
        <v>46</v>
      </c>
      <c r="E4" s="58" t="s">
        <v>47</v>
      </c>
      <c r="F4" s="58" t="s">
        <v>8</v>
      </c>
      <c r="G4" s="58" t="s">
        <v>38</v>
      </c>
      <c r="H4" s="58" t="s">
        <v>48</v>
      </c>
      <c r="I4" s="60"/>
      <c r="J4" s="58" t="s">
        <v>44</v>
      </c>
      <c r="K4" s="59" t="s">
        <v>45</v>
      </c>
      <c r="L4" s="58" t="s">
        <v>29</v>
      </c>
      <c r="M4" s="58" t="s">
        <v>46</v>
      </c>
      <c r="N4" s="58" t="s">
        <v>47</v>
      </c>
      <c r="O4" s="58" t="s">
        <v>8</v>
      </c>
      <c r="P4" s="58" t="s">
        <v>38</v>
      </c>
      <c r="Q4" s="58" t="s">
        <v>48</v>
      </c>
    </row>
    <row r="5" spans="1:17" ht="15.75" x14ac:dyDescent="0.2">
      <c r="A5" s="141">
        <v>1</v>
      </c>
      <c r="B5" s="101" t="s">
        <v>133</v>
      </c>
      <c r="C5" s="101">
        <v>16</v>
      </c>
      <c r="D5" s="109">
        <v>36861</v>
      </c>
      <c r="E5" s="101"/>
      <c r="F5" s="101" t="s">
        <v>126</v>
      </c>
      <c r="G5" s="101">
        <v>58.9</v>
      </c>
      <c r="H5" s="141"/>
      <c r="I5" s="60"/>
      <c r="J5" s="62">
        <v>1</v>
      </c>
      <c r="K5" s="123" t="s">
        <v>179</v>
      </c>
      <c r="L5" s="123">
        <v>16</v>
      </c>
      <c r="M5" s="131">
        <v>37523</v>
      </c>
      <c r="N5" s="123"/>
      <c r="O5" s="123" t="s">
        <v>63</v>
      </c>
      <c r="P5" s="123">
        <v>65.599999999999994</v>
      </c>
      <c r="Q5" s="62"/>
    </row>
    <row r="6" spans="1:17" ht="15.75" x14ac:dyDescent="0.2">
      <c r="A6" s="141">
        <v>2</v>
      </c>
      <c r="B6" s="101" t="s">
        <v>127</v>
      </c>
      <c r="C6" s="101">
        <v>16</v>
      </c>
      <c r="D6" s="109">
        <v>36991</v>
      </c>
      <c r="E6" s="101"/>
      <c r="F6" s="101" t="s">
        <v>126</v>
      </c>
      <c r="G6" s="101">
        <v>61</v>
      </c>
      <c r="H6" s="141"/>
      <c r="I6" s="60"/>
      <c r="J6" s="62">
        <v>2</v>
      </c>
      <c r="K6" s="123" t="s">
        <v>123</v>
      </c>
      <c r="L6" s="123">
        <v>16</v>
      </c>
      <c r="M6" s="131">
        <v>37083</v>
      </c>
      <c r="N6" s="123"/>
      <c r="O6" s="123" t="s">
        <v>78</v>
      </c>
      <c r="P6" s="123">
        <v>65.849999999999994</v>
      </c>
      <c r="Q6" s="62"/>
    </row>
    <row r="7" spans="1:17" ht="15.75" x14ac:dyDescent="0.2">
      <c r="A7" s="141">
        <v>3</v>
      </c>
      <c r="B7" s="101" t="s">
        <v>101</v>
      </c>
      <c r="C7" s="101">
        <v>24</v>
      </c>
      <c r="D7" s="109">
        <v>36531</v>
      </c>
      <c r="E7" s="101"/>
      <c r="F7" s="101" t="s">
        <v>105</v>
      </c>
      <c r="G7" s="101">
        <v>61.1</v>
      </c>
      <c r="H7" s="141"/>
      <c r="I7" s="60"/>
      <c r="J7" s="62">
        <v>3</v>
      </c>
      <c r="K7" s="123" t="s">
        <v>116</v>
      </c>
      <c r="L7" s="123">
        <v>16</v>
      </c>
      <c r="M7" s="131">
        <v>37129</v>
      </c>
      <c r="N7" s="123"/>
      <c r="O7" s="123" t="s">
        <v>71</v>
      </c>
      <c r="P7" s="123">
        <v>65.95</v>
      </c>
      <c r="Q7" s="62"/>
    </row>
    <row r="8" spans="1:17" ht="15.75" x14ac:dyDescent="0.2">
      <c r="A8" s="141">
        <v>4</v>
      </c>
      <c r="B8" s="101" t="s">
        <v>147</v>
      </c>
      <c r="C8" s="101">
        <v>16</v>
      </c>
      <c r="D8" s="109">
        <v>36887</v>
      </c>
      <c r="E8" s="101"/>
      <c r="F8" s="101" t="s">
        <v>61</v>
      </c>
      <c r="G8" s="101">
        <v>62.7</v>
      </c>
      <c r="H8" s="141"/>
      <c r="I8" s="60"/>
      <c r="J8" s="62">
        <v>4</v>
      </c>
      <c r="K8" s="123" t="s">
        <v>119</v>
      </c>
      <c r="L8" s="123">
        <v>16</v>
      </c>
      <c r="M8" s="131">
        <v>37019</v>
      </c>
      <c r="N8" s="123"/>
      <c r="O8" s="123" t="s">
        <v>71</v>
      </c>
      <c r="P8" s="123">
        <v>66</v>
      </c>
      <c r="Q8" s="62"/>
    </row>
    <row r="9" spans="1:17" x14ac:dyDescent="0.2">
      <c r="A9" s="142"/>
      <c r="B9" s="142"/>
      <c r="C9" s="142"/>
      <c r="D9" s="142"/>
      <c r="E9" s="142"/>
      <c r="F9" s="142"/>
      <c r="G9" s="142"/>
      <c r="H9" s="142"/>
      <c r="I9" s="60"/>
      <c r="J9" s="143"/>
      <c r="K9" s="143"/>
      <c r="L9" s="144"/>
      <c r="M9" s="143"/>
      <c r="N9" s="143"/>
      <c r="O9" s="143"/>
      <c r="P9" s="143"/>
      <c r="Q9" s="145"/>
    </row>
    <row r="10" spans="1:17" x14ac:dyDescent="0.2">
      <c r="A10" s="142"/>
      <c r="B10" s="142"/>
      <c r="C10" s="142"/>
      <c r="D10" s="142"/>
      <c r="E10" s="142"/>
      <c r="F10" s="142"/>
      <c r="G10" s="142"/>
      <c r="H10" s="142"/>
      <c r="I10" s="60"/>
      <c r="J10" s="145"/>
      <c r="K10" s="145"/>
      <c r="L10" s="146"/>
      <c r="M10" s="145"/>
      <c r="N10" s="145"/>
      <c r="O10" s="145"/>
      <c r="P10" s="145"/>
      <c r="Q10" s="145"/>
    </row>
    <row r="11" spans="1:17" ht="15.75" x14ac:dyDescent="0.25">
      <c r="A11" s="372" t="s">
        <v>84</v>
      </c>
      <c r="B11" s="372"/>
      <c r="C11" s="372"/>
      <c r="D11" s="372"/>
      <c r="E11" s="372"/>
      <c r="F11" s="372"/>
      <c r="G11" s="372"/>
      <c r="H11" s="140"/>
      <c r="I11" s="60"/>
      <c r="J11" s="371" t="s">
        <v>85</v>
      </c>
      <c r="K11" s="371"/>
      <c r="L11" s="371"/>
      <c r="M11" s="371"/>
      <c r="N11" s="371"/>
      <c r="O11" s="371"/>
      <c r="P11" s="371"/>
      <c r="Q11" s="145"/>
    </row>
    <row r="12" spans="1:17" ht="22.5" x14ac:dyDescent="0.2">
      <c r="A12" s="58" t="s">
        <v>44</v>
      </c>
      <c r="B12" s="59" t="s">
        <v>45</v>
      </c>
      <c r="C12" s="58" t="s">
        <v>29</v>
      </c>
      <c r="D12" s="58" t="s">
        <v>46</v>
      </c>
      <c r="E12" s="58" t="s">
        <v>47</v>
      </c>
      <c r="F12" s="58" t="s">
        <v>8</v>
      </c>
      <c r="G12" s="58" t="s">
        <v>38</v>
      </c>
      <c r="H12" s="58" t="s">
        <v>48</v>
      </c>
      <c r="I12" s="60"/>
      <c r="J12" s="58" t="s">
        <v>44</v>
      </c>
      <c r="K12" s="59" t="s">
        <v>45</v>
      </c>
      <c r="L12" s="58" t="s">
        <v>29</v>
      </c>
      <c r="M12" s="58" t="s">
        <v>46</v>
      </c>
      <c r="N12" s="58" t="s">
        <v>47</v>
      </c>
      <c r="O12" s="58" t="s">
        <v>8</v>
      </c>
      <c r="P12" s="58" t="s">
        <v>38</v>
      </c>
      <c r="Q12" s="58" t="s">
        <v>48</v>
      </c>
    </row>
    <row r="13" spans="1:17" ht="15.75" x14ac:dyDescent="0.2">
      <c r="A13" s="141">
        <v>1</v>
      </c>
      <c r="B13" s="101" t="s">
        <v>102</v>
      </c>
      <c r="C13" s="101">
        <v>24</v>
      </c>
      <c r="D13" s="109">
        <v>36773</v>
      </c>
      <c r="E13" s="101"/>
      <c r="F13" s="101" t="s">
        <v>105</v>
      </c>
      <c r="G13" s="101">
        <v>67</v>
      </c>
      <c r="H13" s="141"/>
      <c r="I13" s="60"/>
      <c r="J13" s="62">
        <v>1</v>
      </c>
      <c r="K13" s="123" t="s">
        <v>108</v>
      </c>
      <c r="L13" s="123">
        <v>16</v>
      </c>
      <c r="M13" s="131">
        <v>36935</v>
      </c>
      <c r="N13" s="123"/>
      <c r="O13" s="123" t="s">
        <v>71</v>
      </c>
      <c r="P13" s="123">
        <v>70.349999999999994</v>
      </c>
      <c r="Q13" s="62"/>
    </row>
    <row r="14" spans="1:17" ht="15.75" x14ac:dyDescent="0.25">
      <c r="A14" s="141">
        <v>2</v>
      </c>
      <c r="B14" s="101" t="s">
        <v>114</v>
      </c>
      <c r="C14" s="101">
        <v>16</v>
      </c>
      <c r="D14" s="109">
        <v>37198</v>
      </c>
      <c r="E14" s="101"/>
      <c r="F14" s="101" t="s">
        <v>71</v>
      </c>
      <c r="G14" s="101">
        <v>68.5</v>
      </c>
      <c r="H14" s="141"/>
      <c r="I14" s="60"/>
      <c r="J14" s="62">
        <v>2</v>
      </c>
      <c r="K14" s="147" t="s">
        <v>81</v>
      </c>
      <c r="L14" s="147">
        <v>16</v>
      </c>
      <c r="M14" s="148">
        <v>35632</v>
      </c>
      <c r="N14" s="147"/>
      <c r="O14" s="147" t="s">
        <v>61</v>
      </c>
      <c r="P14" s="147">
        <v>70.5</v>
      </c>
      <c r="Q14" s="62"/>
    </row>
    <row r="15" spans="1:17" ht="15.75" x14ac:dyDescent="0.2">
      <c r="A15" s="141">
        <v>3</v>
      </c>
      <c r="B15" s="101" t="s">
        <v>137</v>
      </c>
      <c r="C15" s="101">
        <v>16</v>
      </c>
      <c r="D15" s="109">
        <v>36949</v>
      </c>
      <c r="E15" s="101"/>
      <c r="F15" s="101" t="s">
        <v>126</v>
      </c>
      <c r="G15" s="101">
        <v>69</v>
      </c>
      <c r="H15" s="141"/>
      <c r="I15" s="60"/>
      <c r="J15" s="62">
        <v>3</v>
      </c>
      <c r="K15" s="124" t="s">
        <v>177</v>
      </c>
      <c r="L15" s="124">
        <v>24</v>
      </c>
      <c r="M15" s="125">
        <v>36676</v>
      </c>
      <c r="N15" s="124"/>
      <c r="O15" s="124" t="s">
        <v>99</v>
      </c>
      <c r="P15" s="126">
        <v>71</v>
      </c>
      <c r="Q15" s="62"/>
    </row>
    <row r="16" spans="1:17" ht="15.75" x14ac:dyDescent="0.2">
      <c r="A16" s="141">
        <v>4</v>
      </c>
      <c r="B16" s="101" t="s">
        <v>77</v>
      </c>
      <c r="C16" s="101">
        <v>24</v>
      </c>
      <c r="D16" s="109">
        <v>35789</v>
      </c>
      <c r="E16" s="101"/>
      <c r="F16" s="101" t="s">
        <v>126</v>
      </c>
      <c r="G16" s="101">
        <v>70</v>
      </c>
      <c r="H16" s="141"/>
      <c r="I16" s="60"/>
      <c r="J16" s="62">
        <v>4</v>
      </c>
      <c r="K16" s="123" t="s">
        <v>150</v>
      </c>
      <c r="L16" s="123">
        <v>16</v>
      </c>
      <c r="M16" s="131">
        <v>37403</v>
      </c>
      <c r="N16" s="123"/>
      <c r="O16" s="123" t="s">
        <v>63</v>
      </c>
      <c r="P16" s="123">
        <v>71.400000000000006</v>
      </c>
      <c r="Q16" s="62"/>
    </row>
    <row r="17" spans="1:18" x14ac:dyDescent="0.2">
      <c r="A17" s="142"/>
      <c r="B17" s="142"/>
      <c r="C17" s="142"/>
      <c r="D17" s="142"/>
      <c r="E17" s="142"/>
      <c r="F17" s="142"/>
      <c r="G17" s="142"/>
      <c r="H17" s="142"/>
      <c r="I17" s="60"/>
      <c r="J17" s="145"/>
      <c r="K17" s="145"/>
      <c r="L17" s="146"/>
      <c r="M17" s="145"/>
      <c r="N17" s="145"/>
      <c r="O17" s="145"/>
      <c r="P17" s="145"/>
      <c r="Q17" s="145"/>
    </row>
    <row r="18" spans="1:18" x14ac:dyDescent="0.2">
      <c r="A18" s="142"/>
      <c r="B18" s="142"/>
      <c r="C18" s="142"/>
      <c r="D18" s="142"/>
      <c r="E18" s="142"/>
      <c r="F18" s="142"/>
      <c r="G18" s="142"/>
      <c r="H18" s="142"/>
      <c r="I18" s="60"/>
      <c r="J18" s="145"/>
      <c r="K18" s="145"/>
      <c r="L18" s="146"/>
      <c r="M18" s="145"/>
      <c r="N18" s="145"/>
      <c r="O18" s="145"/>
      <c r="P18" s="145"/>
      <c r="Q18" s="145"/>
    </row>
    <row r="19" spans="1:18" x14ac:dyDescent="0.2">
      <c r="A19" s="142"/>
      <c r="B19" s="142"/>
      <c r="C19" s="142"/>
      <c r="D19" s="142"/>
      <c r="E19" s="142"/>
      <c r="F19" s="142"/>
      <c r="G19" s="142"/>
      <c r="H19" s="142"/>
      <c r="I19" s="60"/>
      <c r="J19" s="145"/>
      <c r="K19" s="145"/>
      <c r="L19" s="146"/>
      <c r="M19" s="145"/>
      <c r="N19" s="145"/>
      <c r="O19" s="145"/>
      <c r="P19" s="145"/>
      <c r="Q19" s="145"/>
    </row>
    <row r="20" spans="1:18" ht="15.75" x14ac:dyDescent="0.25">
      <c r="A20" s="372" t="s">
        <v>52</v>
      </c>
      <c r="B20" s="372"/>
      <c r="C20" s="372"/>
      <c r="D20" s="372"/>
      <c r="E20" s="372"/>
      <c r="F20" s="372"/>
      <c r="G20" s="372"/>
      <c r="H20" s="140"/>
      <c r="I20" s="60"/>
      <c r="J20" s="371" t="s">
        <v>86</v>
      </c>
      <c r="K20" s="371"/>
      <c r="L20" s="371"/>
      <c r="M20" s="371"/>
      <c r="N20" s="371"/>
      <c r="O20" s="371"/>
      <c r="P20" s="371"/>
      <c r="Q20" s="145"/>
    </row>
    <row r="21" spans="1:18" ht="22.5" x14ac:dyDescent="0.2">
      <c r="A21" s="58" t="s">
        <v>44</v>
      </c>
      <c r="B21" s="59" t="s">
        <v>45</v>
      </c>
      <c r="C21" s="58" t="s">
        <v>29</v>
      </c>
      <c r="D21" s="58" t="s">
        <v>46</v>
      </c>
      <c r="E21" s="58" t="s">
        <v>47</v>
      </c>
      <c r="F21" s="58" t="s">
        <v>8</v>
      </c>
      <c r="G21" s="58" t="s">
        <v>38</v>
      </c>
      <c r="H21" s="58" t="s">
        <v>48</v>
      </c>
      <c r="I21" s="60"/>
      <c r="J21" s="58" t="s">
        <v>44</v>
      </c>
      <c r="K21" s="59" t="s">
        <v>45</v>
      </c>
      <c r="L21" s="58" t="s">
        <v>29</v>
      </c>
      <c r="M21" s="58" t="s">
        <v>46</v>
      </c>
      <c r="N21" s="58" t="s">
        <v>47</v>
      </c>
      <c r="O21" s="58" t="s">
        <v>8</v>
      </c>
      <c r="P21" s="58" t="s">
        <v>38</v>
      </c>
      <c r="Q21" s="58" t="s">
        <v>48</v>
      </c>
    </row>
    <row r="22" spans="1:18" ht="15.75" x14ac:dyDescent="0.25">
      <c r="A22" s="141">
        <v>1</v>
      </c>
      <c r="B22" s="101" t="s">
        <v>140</v>
      </c>
      <c r="C22" s="101">
        <v>16</v>
      </c>
      <c r="D22" s="109">
        <v>36902</v>
      </c>
      <c r="E22" s="101"/>
      <c r="F22" s="101" t="s">
        <v>82</v>
      </c>
      <c r="G22" s="101">
        <v>71.75</v>
      </c>
      <c r="H22" s="141"/>
      <c r="I22" s="60"/>
      <c r="J22" s="62">
        <v>1</v>
      </c>
      <c r="K22" s="147" t="s">
        <v>144</v>
      </c>
      <c r="L22" s="147">
        <v>16</v>
      </c>
      <c r="M22" s="148">
        <v>36192</v>
      </c>
      <c r="N22" s="147"/>
      <c r="O22" s="147" t="s">
        <v>82</v>
      </c>
      <c r="P22" s="147">
        <v>74.900000000000006</v>
      </c>
      <c r="Q22" s="62"/>
    </row>
    <row r="23" spans="1:18" ht="15.75" x14ac:dyDescent="0.2">
      <c r="A23" s="141">
        <v>2</v>
      </c>
      <c r="B23" s="101" t="s">
        <v>130</v>
      </c>
      <c r="C23" s="101">
        <v>16</v>
      </c>
      <c r="D23" s="109">
        <v>37470</v>
      </c>
      <c r="E23" s="101"/>
      <c r="F23" s="101" t="s">
        <v>126</v>
      </c>
      <c r="G23" s="101">
        <v>71.900000000000006</v>
      </c>
      <c r="H23" s="141"/>
      <c r="I23" s="60"/>
      <c r="J23" s="62">
        <v>2</v>
      </c>
      <c r="K23" s="123" t="s">
        <v>134</v>
      </c>
      <c r="L23" s="123">
        <v>16</v>
      </c>
      <c r="M23" s="131">
        <v>36686</v>
      </c>
      <c r="N23" s="123"/>
      <c r="O23" s="123" t="s">
        <v>126</v>
      </c>
      <c r="P23" s="123">
        <v>75.5</v>
      </c>
      <c r="Q23" s="62"/>
    </row>
    <row r="24" spans="1:18" ht="15.75" x14ac:dyDescent="0.25">
      <c r="A24" s="141">
        <v>3</v>
      </c>
      <c r="B24" s="101" t="s">
        <v>80</v>
      </c>
      <c r="C24" s="101">
        <v>16</v>
      </c>
      <c r="D24" s="109">
        <v>36306</v>
      </c>
      <c r="E24" s="101"/>
      <c r="F24" s="101" t="s">
        <v>61</v>
      </c>
      <c r="G24" s="101">
        <v>71.95</v>
      </c>
      <c r="H24" s="141"/>
      <c r="I24" s="60"/>
      <c r="J24" s="62">
        <v>3</v>
      </c>
      <c r="K24" s="147" t="s">
        <v>139</v>
      </c>
      <c r="L24" s="147">
        <v>16</v>
      </c>
      <c r="M24" s="148">
        <v>36396</v>
      </c>
      <c r="N24" s="147"/>
      <c r="O24" s="147" t="s">
        <v>82</v>
      </c>
      <c r="P24" s="147">
        <v>75.8</v>
      </c>
      <c r="Q24" s="62"/>
    </row>
    <row r="25" spans="1:18" ht="15.75" x14ac:dyDescent="0.2">
      <c r="A25" s="141">
        <v>4</v>
      </c>
      <c r="B25" s="101" t="s">
        <v>132</v>
      </c>
      <c r="C25" s="101">
        <v>24</v>
      </c>
      <c r="D25" s="109">
        <v>36933</v>
      </c>
      <c r="E25" s="101"/>
      <c r="F25" s="101" t="s">
        <v>126</v>
      </c>
      <c r="G25" s="101">
        <v>72.3</v>
      </c>
      <c r="H25" s="141"/>
      <c r="I25" s="60"/>
      <c r="J25" s="62">
        <v>4</v>
      </c>
      <c r="K25" s="123" t="s">
        <v>155</v>
      </c>
      <c r="L25" s="123">
        <v>16</v>
      </c>
      <c r="M25" s="131">
        <v>37523</v>
      </c>
      <c r="N25" s="123"/>
      <c r="O25" s="123" t="s">
        <v>63</v>
      </c>
      <c r="P25" s="123">
        <v>75.900000000000006</v>
      </c>
      <c r="Q25" s="62"/>
    </row>
    <row r="26" spans="1:18" ht="15.75" x14ac:dyDescent="0.25">
      <c r="A26" s="115"/>
      <c r="B26" s="115"/>
      <c r="C26" s="115"/>
      <c r="D26" s="115"/>
      <c r="E26" s="115"/>
      <c r="F26" s="115"/>
      <c r="G26" s="115"/>
      <c r="H26" s="115"/>
      <c r="I26" s="60"/>
      <c r="J26" s="82">
        <v>5</v>
      </c>
      <c r="K26" s="37" t="s">
        <v>129</v>
      </c>
      <c r="L26" s="56">
        <v>16</v>
      </c>
      <c r="M26" s="76">
        <v>37406</v>
      </c>
      <c r="N26" s="56"/>
      <c r="O26" s="37" t="s">
        <v>126</v>
      </c>
      <c r="P26" s="14">
        <v>76.2</v>
      </c>
      <c r="Q26" s="82"/>
      <c r="R26" t="s">
        <v>186</v>
      </c>
    </row>
    <row r="27" spans="1:18" x14ac:dyDescent="0.2">
      <c r="A27" s="115"/>
      <c r="B27" s="115"/>
      <c r="C27" s="115"/>
      <c r="D27" s="115"/>
      <c r="E27" s="115"/>
      <c r="F27" s="115"/>
      <c r="G27" s="115"/>
      <c r="H27" s="115"/>
      <c r="I27" s="60"/>
      <c r="J27" s="82"/>
      <c r="K27" s="82"/>
      <c r="L27" s="149"/>
      <c r="M27" s="82"/>
      <c r="N27" s="82"/>
      <c r="O27" s="82"/>
      <c r="P27" s="82"/>
      <c r="Q27" s="82"/>
    </row>
    <row r="28" spans="1:18" ht="15.75" x14ac:dyDescent="0.25">
      <c r="A28" s="370" t="s">
        <v>172</v>
      </c>
      <c r="B28" s="370"/>
      <c r="C28" s="370"/>
      <c r="D28" s="370"/>
      <c r="E28" s="370"/>
      <c r="F28" s="370"/>
      <c r="G28" s="370"/>
      <c r="H28" s="142"/>
      <c r="I28" s="60"/>
      <c r="J28" s="371" t="s">
        <v>173</v>
      </c>
      <c r="K28" s="371"/>
      <c r="L28" s="371"/>
      <c r="M28" s="371"/>
      <c r="N28" s="371"/>
      <c r="O28" s="371"/>
      <c r="P28" s="371"/>
      <c r="Q28" s="145"/>
    </row>
    <row r="29" spans="1:18" ht="22.5" x14ac:dyDescent="0.2">
      <c r="A29" s="58" t="s">
        <v>44</v>
      </c>
      <c r="B29" s="59" t="s">
        <v>45</v>
      </c>
      <c r="C29" s="58" t="s">
        <v>29</v>
      </c>
      <c r="D29" s="58" t="s">
        <v>46</v>
      </c>
      <c r="E29" s="58" t="s">
        <v>47</v>
      </c>
      <c r="F29" s="58" t="s">
        <v>8</v>
      </c>
      <c r="G29" s="58" t="s">
        <v>38</v>
      </c>
      <c r="H29" s="58" t="s">
        <v>48</v>
      </c>
      <c r="I29" s="60"/>
      <c r="J29" s="58" t="s">
        <v>44</v>
      </c>
      <c r="K29" s="59" t="s">
        <v>45</v>
      </c>
      <c r="L29" s="58" t="s">
        <v>29</v>
      </c>
      <c r="M29" s="58" t="s">
        <v>46</v>
      </c>
      <c r="N29" s="58" t="s">
        <v>47</v>
      </c>
      <c r="O29" s="58" t="s">
        <v>8</v>
      </c>
      <c r="P29" s="58" t="s">
        <v>38</v>
      </c>
      <c r="Q29" s="58" t="s">
        <v>48</v>
      </c>
    </row>
    <row r="30" spans="1:18" ht="15.75" x14ac:dyDescent="0.25">
      <c r="A30" s="141">
        <v>1</v>
      </c>
      <c r="B30" s="101" t="s">
        <v>141</v>
      </c>
      <c r="C30" s="101">
        <v>16</v>
      </c>
      <c r="D30" s="109">
        <v>35877</v>
      </c>
      <c r="E30" s="101"/>
      <c r="F30" s="101" t="s">
        <v>82</v>
      </c>
      <c r="G30" s="101">
        <v>76.2</v>
      </c>
      <c r="H30" s="141"/>
      <c r="I30" s="60"/>
      <c r="J30" s="62">
        <v>1</v>
      </c>
      <c r="K30" s="147" t="s">
        <v>145</v>
      </c>
      <c r="L30" s="147">
        <v>16</v>
      </c>
      <c r="M30" s="148">
        <v>37108</v>
      </c>
      <c r="N30" s="147"/>
      <c r="O30" s="147" t="s">
        <v>61</v>
      </c>
      <c r="P30" s="147">
        <v>77.400000000000006</v>
      </c>
      <c r="Q30" s="62"/>
    </row>
    <row r="31" spans="1:18" ht="15.75" x14ac:dyDescent="0.2">
      <c r="A31" s="141">
        <v>2</v>
      </c>
      <c r="B31" s="101" t="s">
        <v>76</v>
      </c>
      <c r="C31" s="101">
        <v>24</v>
      </c>
      <c r="D31" s="109">
        <v>36605</v>
      </c>
      <c r="E31" s="101"/>
      <c r="F31" s="101" t="s">
        <v>126</v>
      </c>
      <c r="G31" s="101">
        <v>76.5</v>
      </c>
      <c r="H31" s="141"/>
      <c r="I31" s="60"/>
      <c r="J31" s="62">
        <v>2</v>
      </c>
      <c r="K31" s="123" t="s">
        <v>113</v>
      </c>
      <c r="L31" s="123">
        <v>16</v>
      </c>
      <c r="M31" s="131">
        <v>37330</v>
      </c>
      <c r="N31" s="123"/>
      <c r="O31" s="123" t="s">
        <v>71</v>
      </c>
      <c r="P31" s="123">
        <v>80.5</v>
      </c>
      <c r="Q31" s="62"/>
    </row>
    <row r="32" spans="1:18" ht="15.75" x14ac:dyDescent="0.2">
      <c r="A32" s="141">
        <v>3</v>
      </c>
      <c r="B32" s="101" t="s">
        <v>131</v>
      </c>
      <c r="C32" s="101">
        <v>24</v>
      </c>
      <c r="D32" s="109">
        <v>36930</v>
      </c>
      <c r="E32" s="101"/>
      <c r="F32" s="101" t="s">
        <v>126</v>
      </c>
      <c r="G32" s="101">
        <v>77</v>
      </c>
      <c r="H32" s="141"/>
      <c r="J32" s="62">
        <v>3</v>
      </c>
      <c r="K32" s="135" t="s">
        <v>157</v>
      </c>
      <c r="L32" s="135">
        <v>12</v>
      </c>
      <c r="M32" s="136">
        <v>37285</v>
      </c>
      <c r="N32" s="135"/>
      <c r="O32" s="135" t="s">
        <v>63</v>
      </c>
      <c r="P32" s="135">
        <v>63</v>
      </c>
      <c r="Q32" s="62"/>
    </row>
    <row r="33" spans="1:17" ht="15.75" x14ac:dyDescent="0.2">
      <c r="A33" s="141">
        <v>4</v>
      </c>
      <c r="B33" s="101" t="s">
        <v>111</v>
      </c>
      <c r="C33" s="101">
        <v>24</v>
      </c>
      <c r="D33" s="109">
        <v>37273</v>
      </c>
      <c r="E33" s="101"/>
      <c r="F33" s="101" t="s">
        <v>71</v>
      </c>
      <c r="G33" s="101">
        <v>77.25</v>
      </c>
      <c r="H33" s="141"/>
      <c r="J33" s="62">
        <v>4</v>
      </c>
      <c r="K33" s="135" t="s">
        <v>153</v>
      </c>
      <c r="L33" s="135">
        <v>12</v>
      </c>
      <c r="M33" s="136">
        <v>37227</v>
      </c>
      <c r="N33" s="135"/>
      <c r="O33" s="135" t="s">
        <v>63</v>
      </c>
      <c r="P33" s="135">
        <v>69.3</v>
      </c>
      <c r="Q33" s="62"/>
    </row>
    <row r="34" spans="1:17" x14ac:dyDescent="0.2">
      <c r="A34" s="115"/>
      <c r="B34" s="115"/>
      <c r="C34" s="115"/>
      <c r="D34" s="115"/>
      <c r="E34" s="115"/>
      <c r="F34" s="115"/>
      <c r="G34" s="115"/>
      <c r="H34" s="115"/>
      <c r="J34" s="150">
        <v>5</v>
      </c>
    </row>
    <row r="36" spans="1:17" x14ac:dyDescent="0.2">
      <c r="L36"/>
    </row>
    <row r="37" spans="1:17" x14ac:dyDescent="0.2">
      <c r="L37"/>
    </row>
    <row r="38" spans="1:17" x14ac:dyDescent="0.2">
      <c r="L38"/>
    </row>
    <row r="39" spans="1:17" x14ac:dyDescent="0.2">
      <c r="L39"/>
    </row>
    <row r="40" spans="1:17" x14ac:dyDescent="0.2">
      <c r="L40"/>
    </row>
    <row r="41" spans="1:17" x14ac:dyDescent="0.2">
      <c r="L41"/>
    </row>
    <row r="42" spans="1:17" x14ac:dyDescent="0.2">
      <c r="C42" s="44"/>
    </row>
  </sheetData>
  <mergeCells count="10">
    <mergeCell ref="A1:P1"/>
    <mergeCell ref="A3:G3"/>
    <mergeCell ref="J3:P3"/>
    <mergeCell ref="J11:P11"/>
    <mergeCell ref="B2:C2"/>
    <mergeCell ref="A28:G28"/>
    <mergeCell ref="J28:P28"/>
    <mergeCell ref="A20:G20"/>
    <mergeCell ref="J20:P20"/>
    <mergeCell ref="A11:G11"/>
  </mergeCells>
  <pageMargins left="0.25" right="0.25" top="0.75" bottom="0.75" header="0.3" footer="0.3"/>
  <pageSetup paperSize="9" scale="5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5"/>
  <sheetViews>
    <sheetView zoomScale="80" zoomScaleNormal="80" workbookViewId="0">
      <selection activeCell="O16" sqref="O16"/>
    </sheetView>
  </sheetViews>
  <sheetFormatPr defaultRowHeight="12.75" x14ac:dyDescent="0.2"/>
  <cols>
    <col min="1" max="1" width="8.5703125" customWidth="1"/>
    <col min="2" max="2" width="26.5703125" customWidth="1"/>
    <col min="3" max="3" width="5.140625" customWidth="1"/>
    <col min="4" max="4" width="11" customWidth="1"/>
    <col min="5" max="5" width="5.5703125" customWidth="1"/>
    <col min="6" max="6" width="24.7109375" customWidth="1"/>
    <col min="7" max="7" width="8.42578125" customWidth="1"/>
    <col min="8" max="8" width="18.28515625" customWidth="1"/>
    <col min="11" max="11" width="31.28515625" customWidth="1"/>
    <col min="12" max="12" width="5.7109375" customWidth="1"/>
    <col min="13" max="13" width="11" customWidth="1"/>
    <col min="14" max="14" width="5.28515625" customWidth="1"/>
    <col min="15" max="15" width="25.28515625" customWidth="1"/>
    <col min="16" max="16" width="8.85546875" customWidth="1"/>
    <col min="17" max="17" width="17.140625" customWidth="1"/>
  </cols>
  <sheetData>
    <row r="1" spans="1:17" ht="20.25" x14ac:dyDescent="0.3">
      <c r="A1" s="376" t="s">
        <v>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ht="18" x14ac:dyDescent="0.25">
      <c r="A2" s="38"/>
      <c r="B2" s="307" t="s">
        <v>165</v>
      </c>
      <c r="C2" s="307"/>
      <c r="D2" s="38"/>
      <c r="E2" s="38"/>
      <c r="F2" s="38"/>
      <c r="G2" s="38"/>
      <c r="H2" s="38"/>
      <c r="I2" s="38"/>
      <c r="J2" s="38"/>
      <c r="K2" s="38"/>
      <c r="L2" s="43"/>
      <c r="M2" s="38"/>
      <c r="N2" s="38"/>
      <c r="O2" s="38"/>
      <c r="P2" s="38"/>
    </row>
    <row r="3" spans="1:17" ht="18" x14ac:dyDescent="0.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7" ht="15.75" x14ac:dyDescent="0.25">
      <c r="A4" s="378" t="s">
        <v>43</v>
      </c>
      <c r="B4" s="378"/>
      <c r="C4" s="378"/>
      <c r="D4" s="378"/>
      <c r="E4" s="378"/>
      <c r="F4" s="378"/>
      <c r="G4" s="378"/>
      <c r="H4" s="39"/>
      <c r="J4" s="378" t="s">
        <v>49</v>
      </c>
      <c r="K4" s="378"/>
      <c r="L4" s="378"/>
      <c r="M4" s="378"/>
      <c r="N4" s="378"/>
      <c r="O4" s="378"/>
      <c r="P4" s="378"/>
    </row>
    <row r="5" spans="1:17" ht="33.75" x14ac:dyDescent="0.2">
      <c r="A5" s="58" t="s">
        <v>44</v>
      </c>
      <c r="B5" s="59" t="s">
        <v>45</v>
      </c>
      <c r="C5" s="58" t="s">
        <v>29</v>
      </c>
      <c r="D5" s="58" t="s">
        <v>46</v>
      </c>
      <c r="E5" s="58" t="s">
        <v>47</v>
      </c>
      <c r="F5" s="58" t="s">
        <v>8</v>
      </c>
      <c r="G5" s="58" t="s">
        <v>38</v>
      </c>
      <c r="H5" s="58" t="s">
        <v>48</v>
      </c>
      <c r="I5" s="60"/>
      <c r="J5" s="58" t="s">
        <v>44</v>
      </c>
      <c r="K5" s="59" t="s">
        <v>45</v>
      </c>
      <c r="L5" s="58" t="s">
        <v>29</v>
      </c>
      <c r="M5" s="58" t="s">
        <v>46</v>
      </c>
      <c r="N5" s="58" t="s">
        <v>47</v>
      </c>
      <c r="O5" s="58" t="s">
        <v>8</v>
      </c>
      <c r="P5" s="58" t="s">
        <v>38</v>
      </c>
      <c r="Q5" s="58" t="s">
        <v>48</v>
      </c>
    </row>
    <row r="6" spans="1:17" ht="15.75" x14ac:dyDescent="0.25">
      <c r="A6" s="61">
        <v>1</v>
      </c>
      <c r="B6" s="132" t="s">
        <v>146</v>
      </c>
      <c r="C6" s="132">
        <v>16</v>
      </c>
      <c r="D6" s="133">
        <v>36665</v>
      </c>
      <c r="E6" s="132"/>
      <c r="F6" s="132" t="s">
        <v>61</v>
      </c>
      <c r="G6" s="132">
        <v>80.349999999999994</v>
      </c>
      <c r="H6" s="62"/>
      <c r="I6" s="60"/>
      <c r="J6" s="48">
        <v>1</v>
      </c>
      <c r="K6" s="123" t="s">
        <v>152</v>
      </c>
      <c r="L6" s="123">
        <v>16</v>
      </c>
      <c r="M6" s="131">
        <v>36969</v>
      </c>
      <c r="N6" s="123"/>
      <c r="O6" s="123" t="s">
        <v>63</v>
      </c>
      <c r="P6" s="123">
        <v>80.7</v>
      </c>
      <c r="Q6" s="62"/>
    </row>
    <row r="7" spans="1:17" ht="15.75" x14ac:dyDescent="0.2">
      <c r="A7" s="63">
        <v>2</v>
      </c>
      <c r="B7" s="123" t="s">
        <v>98</v>
      </c>
      <c r="C7" s="123">
        <v>24</v>
      </c>
      <c r="D7" s="131">
        <v>36315</v>
      </c>
      <c r="E7" s="123"/>
      <c r="F7" s="124" t="s">
        <v>99</v>
      </c>
      <c r="G7" s="123">
        <v>80.55</v>
      </c>
      <c r="H7" s="62"/>
      <c r="I7" s="60"/>
      <c r="J7" s="51">
        <v>2</v>
      </c>
      <c r="K7" s="123" t="s">
        <v>159</v>
      </c>
      <c r="L7" s="123">
        <v>16</v>
      </c>
      <c r="M7" s="131">
        <v>37134</v>
      </c>
      <c r="N7" s="123"/>
      <c r="O7" s="123" t="s">
        <v>63</v>
      </c>
      <c r="P7" s="123">
        <v>82.8</v>
      </c>
      <c r="Q7" s="62"/>
    </row>
    <row r="8" spans="1:17" ht="15.75" x14ac:dyDescent="0.2">
      <c r="A8" s="48">
        <v>3</v>
      </c>
      <c r="B8" s="123" t="s">
        <v>151</v>
      </c>
      <c r="C8" s="123">
        <v>16</v>
      </c>
      <c r="D8" s="131">
        <v>37453</v>
      </c>
      <c r="E8" s="123"/>
      <c r="F8" s="123" t="s">
        <v>63</v>
      </c>
      <c r="G8" s="123">
        <v>80.650000000000006</v>
      </c>
      <c r="H8" s="62"/>
      <c r="I8" s="60"/>
      <c r="J8" s="48">
        <v>3</v>
      </c>
      <c r="K8" s="123" t="s">
        <v>104</v>
      </c>
      <c r="L8" s="123">
        <v>24</v>
      </c>
      <c r="M8" s="131">
        <v>37476</v>
      </c>
      <c r="N8" s="123"/>
      <c r="O8" s="123" t="s">
        <v>105</v>
      </c>
      <c r="P8" s="123">
        <v>84.25</v>
      </c>
      <c r="Q8" s="62"/>
    </row>
    <row r="9" spans="1:17" ht="15.75" x14ac:dyDescent="0.2">
      <c r="A9" s="61">
        <v>4</v>
      </c>
      <c r="B9" s="123" t="s">
        <v>106</v>
      </c>
      <c r="C9" s="123">
        <v>24</v>
      </c>
      <c r="D9" s="131">
        <v>36495</v>
      </c>
      <c r="E9" s="123"/>
      <c r="F9" s="123" t="s">
        <v>71</v>
      </c>
      <c r="G9" s="123">
        <v>80.650000000000006</v>
      </c>
      <c r="H9" s="62"/>
      <c r="I9" s="60"/>
      <c r="J9" s="48">
        <v>4</v>
      </c>
      <c r="K9" s="123" t="s">
        <v>117</v>
      </c>
      <c r="L9" s="123">
        <v>16</v>
      </c>
      <c r="M9" s="131">
        <v>37583</v>
      </c>
      <c r="N9" s="123"/>
      <c r="O9" s="123" t="s">
        <v>71</v>
      </c>
      <c r="P9" s="123">
        <v>83.6</v>
      </c>
      <c r="Q9" s="62"/>
    </row>
    <row r="10" spans="1:17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4"/>
      <c r="K10" s="64"/>
      <c r="L10" s="65"/>
      <c r="M10" s="64"/>
      <c r="N10" s="64"/>
      <c r="O10" s="64"/>
      <c r="P10" s="64"/>
      <c r="Q10" s="60"/>
    </row>
    <row r="11" spans="1:17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4"/>
      <c r="K11" s="64"/>
      <c r="L11" s="65"/>
      <c r="M11" s="64"/>
      <c r="N11" s="64"/>
      <c r="O11" s="64"/>
      <c r="P11" s="64"/>
      <c r="Q11" s="60"/>
    </row>
    <row r="12" spans="1:17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4"/>
      <c r="K12" s="64"/>
      <c r="L12" s="65"/>
      <c r="M12" s="64"/>
      <c r="N12" s="64"/>
      <c r="O12" s="64"/>
      <c r="P12" s="60"/>
      <c r="Q12" s="60"/>
    </row>
    <row r="13" spans="1:17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4"/>
      <c r="K13" s="64"/>
      <c r="L13" s="65"/>
      <c r="M13" s="64"/>
      <c r="N13" s="64"/>
      <c r="O13" s="64"/>
      <c r="P13" s="64"/>
      <c r="Q13" s="60"/>
    </row>
    <row r="14" spans="1:17" ht="15.75" x14ac:dyDescent="0.25">
      <c r="A14" s="371" t="s">
        <v>50</v>
      </c>
      <c r="B14" s="371"/>
      <c r="C14" s="371"/>
      <c r="D14" s="371"/>
      <c r="E14" s="371"/>
      <c r="F14" s="371"/>
      <c r="G14" s="371"/>
      <c r="H14" s="66"/>
      <c r="I14" s="60"/>
      <c r="J14" s="371" t="s">
        <v>51</v>
      </c>
      <c r="K14" s="371"/>
      <c r="L14" s="371"/>
      <c r="M14" s="371"/>
      <c r="N14" s="371"/>
      <c r="O14" s="371"/>
      <c r="P14" s="371"/>
      <c r="Q14" s="60"/>
    </row>
    <row r="15" spans="1:17" ht="33.75" x14ac:dyDescent="0.2">
      <c r="A15" s="58" t="s">
        <v>44</v>
      </c>
      <c r="B15" s="59" t="s">
        <v>45</v>
      </c>
      <c r="C15" s="58" t="s">
        <v>29</v>
      </c>
      <c r="D15" s="58" t="s">
        <v>46</v>
      </c>
      <c r="E15" s="58" t="s">
        <v>47</v>
      </c>
      <c r="F15" s="58" t="s">
        <v>8</v>
      </c>
      <c r="G15" s="58" t="s">
        <v>38</v>
      </c>
      <c r="H15" s="58" t="s">
        <v>48</v>
      </c>
      <c r="I15" s="60"/>
      <c r="J15" s="58" t="s">
        <v>44</v>
      </c>
      <c r="K15" s="59" t="s">
        <v>45</v>
      </c>
      <c r="L15" s="58" t="s">
        <v>29</v>
      </c>
      <c r="M15" s="58" t="s">
        <v>46</v>
      </c>
      <c r="N15" s="58" t="s">
        <v>47</v>
      </c>
      <c r="O15" s="58" t="s">
        <v>8</v>
      </c>
      <c r="P15" s="58" t="s">
        <v>38</v>
      </c>
      <c r="Q15" s="58" t="s">
        <v>48</v>
      </c>
    </row>
    <row r="16" spans="1:17" ht="15.75" x14ac:dyDescent="0.25">
      <c r="A16" s="61">
        <v>1</v>
      </c>
      <c r="B16" s="123" t="s">
        <v>190</v>
      </c>
      <c r="C16" s="123">
        <v>16</v>
      </c>
      <c r="D16" s="131">
        <v>35786</v>
      </c>
      <c r="E16" s="123"/>
      <c r="F16" s="123" t="s">
        <v>61</v>
      </c>
      <c r="G16" s="123">
        <v>86.25</v>
      </c>
      <c r="H16" s="62"/>
      <c r="I16" s="60"/>
      <c r="J16" s="48">
        <v>1</v>
      </c>
      <c r="K16" s="132" t="s">
        <v>143</v>
      </c>
      <c r="L16" s="132">
        <v>16</v>
      </c>
      <c r="M16" s="133">
        <v>36850</v>
      </c>
      <c r="N16" s="132">
        <v>16</v>
      </c>
      <c r="O16" s="147" t="s">
        <v>82</v>
      </c>
      <c r="P16" s="132">
        <v>90.1</v>
      </c>
      <c r="Q16" s="62"/>
    </row>
    <row r="17" spans="1:17" ht="15.75" x14ac:dyDescent="0.2">
      <c r="A17" s="63">
        <v>2</v>
      </c>
      <c r="B17" s="123" t="s">
        <v>103</v>
      </c>
      <c r="C17" s="123">
        <v>24</v>
      </c>
      <c r="D17" s="131">
        <v>36595</v>
      </c>
      <c r="E17" s="123"/>
      <c r="F17" s="123" t="s">
        <v>105</v>
      </c>
      <c r="G17" s="123">
        <v>106.8</v>
      </c>
      <c r="H17" s="62"/>
      <c r="I17" s="60"/>
      <c r="J17" s="51">
        <v>2</v>
      </c>
      <c r="K17" s="123" t="s">
        <v>115</v>
      </c>
      <c r="L17" s="123">
        <v>16</v>
      </c>
      <c r="M17" s="131">
        <v>36580</v>
      </c>
      <c r="N17" s="123"/>
      <c r="O17" s="123" t="s">
        <v>71</v>
      </c>
      <c r="P17" s="123">
        <v>90.6</v>
      </c>
      <c r="Q17" s="62"/>
    </row>
    <row r="18" spans="1:17" ht="15.75" x14ac:dyDescent="0.2">
      <c r="A18" s="61">
        <v>3</v>
      </c>
      <c r="B18" s="123" t="s">
        <v>160</v>
      </c>
      <c r="C18" s="123">
        <v>24</v>
      </c>
      <c r="D18" s="131">
        <v>37500</v>
      </c>
      <c r="E18" s="123"/>
      <c r="F18" s="123" t="s">
        <v>63</v>
      </c>
      <c r="G18" s="123">
        <v>88.3</v>
      </c>
      <c r="H18" s="62"/>
      <c r="I18" s="60"/>
      <c r="J18" s="48">
        <v>3</v>
      </c>
      <c r="K18" s="123" t="s">
        <v>107</v>
      </c>
      <c r="L18" s="123">
        <v>16</v>
      </c>
      <c r="M18" s="131">
        <v>37445</v>
      </c>
      <c r="N18" s="123"/>
      <c r="O18" s="123" t="s">
        <v>71</v>
      </c>
      <c r="P18" s="123">
        <v>91.5</v>
      </c>
      <c r="Q18" s="62"/>
    </row>
    <row r="19" spans="1:17" ht="15.75" x14ac:dyDescent="0.2">
      <c r="A19" s="63">
        <v>4</v>
      </c>
      <c r="B19" s="123" t="s">
        <v>161</v>
      </c>
      <c r="C19" s="123">
        <v>16</v>
      </c>
      <c r="D19" s="131">
        <v>37190</v>
      </c>
      <c r="E19" s="123"/>
      <c r="F19" s="123" t="s">
        <v>63</v>
      </c>
      <c r="G19" s="123">
        <v>92.5</v>
      </c>
      <c r="H19" s="62"/>
      <c r="I19" s="60"/>
      <c r="J19" s="51">
        <v>4</v>
      </c>
      <c r="K19" s="14" t="s">
        <v>148</v>
      </c>
      <c r="L19" s="14">
        <v>16</v>
      </c>
      <c r="M19" s="170">
        <v>36271</v>
      </c>
      <c r="N19" s="14"/>
      <c r="O19" s="14" t="s">
        <v>61</v>
      </c>
      <c r="P19" s="14">
        <v>89.15</v>
      </c>
      <c r="Q19" s="62"/>
    </row>
    <row r="20" spans="1:17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4"/>
      <c r="K20" s="64"/>
      <c r="L20" s="65"/>
      <c r="M20" s="64"/>
      <c r="N20" s="64"/>
      <c r="O20" s="64"/>
      <c r="P20" s="64"/>
      <c r="Q20" s="60"/>
    </row>
    <row r="21" spans="1:17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4"/>
      <c r="K21" s="64"/>
      <c r="L21" s="65"/>
      <c r="M21" s="64"/>
      <c r="N21" s="64"/>
      <c r="O21" s="64"/>
      <c r="P21" s="64"/>
      <c r="Q21" s="60"/>
    </row>
    <row r="22" spans="1:17" ht="15.75" x14ac:dyDescent="0.25">
      <c r="A22" s="375" t="s">
        <v>52</v>
      </c>
      <c r="B22" s="375"/>
      <c r="C22" s="375"/>
      <c r="D22" s="375"/>
      <c r="E22" s="375"/>
      <c r="F22" s="375"/>
      <c r="G22" s="375"/>
      <c r="H22" s="66"/>
      <c r="I22" s="60"/>
      <c r="J22" s="371" t="s">
        <v>86</v>
      </c>
      <c r="K22" s="371"/>
      <c r="L22" s="371"/>
      <c r="M22" s="371"/>
      <c r="N22" s="371"/>
      <c r="O22" s="371"/>
      <c r="P22" s="371"/>
      <c r="Q22" s="64"/>
    </row>
    <row r="23" spans="1:17" ht="33.75" x14ac:dyDescent="0.2">
      <c r="A23" s="58" t="s">
        <v>44</v>
      </c>
      <c r="B23" s="59" t="s">
        <v>45</v>
      </c>
      <c r="C23" s="58" t="s">
        <v>29</v>
      </c>
      <c r="D23" s="58" t="s">
        <v>46</v>
      </c>
      <c r="E23" s="58" t="s">
        <v>47</v>
      </c>
      <c r="F23" s="58" t="s">
        <v>8</v>
      </c>
      <c r="G23" s="58" t="s">
        <v>38</v>
      </c>
      <c r="H23" s="58" t="s">
        <v>48</v>
      </c>
      <c r="I23" s="60"/>
      <c r="J23" s="58" t="s">
        <v>44</v>
      </c>
      <c r="K23" s="59" t="s">
        <v>45</v>
      </c>
      <c r="L23" s="58" t="s">
        <v>29</v>
      </c>
      <c r="M23" s="58" t="s">
        <v>46</v>
      </c>
      <c r="N23" s="58" t="s">
        <v>47</v>
      </c>
      <c r="O23" s="58" t="s">
        <v>8</v>
      </c>
      <c r="P23" s="58" t="s">
        <v>38</v>
      </c>
      <c r="Q23" s="58" t="s">
        <v>48</v>
      </c>
    </row>
    <row r="24" spans="1:17" ht="15.75" x14ac:dyDescent="0.2">
      <c r="A24" s="62">
        <v>1</v>
      </c>
      <c r="B24" s="177" t="s">
        <v>162</v>
      </c>
      <c r="C24" s="123">
        <v>16</v>
      </c>
      <c r="D24" s="131">
        <v>37450</v>
      </c>
      <c r="E24" s="123"/>
      <c r="F24" s="123" t="s">
        <v>63</v>
      </c>
      <c r="G24" s="123">
        <v>96.55</v>
      </c>
      <c r="H24" s="62"/>
      <c r="I24" s="60"/>
      <c r="J24" s="62">
        <v>1</v>
      </c>
      <c r="K24" s="123" t="s">
        <v>181</v>
      </c>
      <c r="L24" s="123">
        <v>24</v>
      </c>
      <c r="M24" s="131">
        <v>35769</v>
      </c>
      <c r="N24" s="123"/>
      <c r="O24" s="123" t="s">
        <v>180</v>
      </c>
      <c r="P24" s="123">
        <v>86.6</v>
      </c>
      <c r="Q24" s="62"/>
    </row>
    <row r="25" spans="1:17" ht="15.75" x14ac:dyDescent="0.2">
      <c r="A25" s="62">
        <v>2</v>
      </c>
      <c r="B25" s="123" t="s">
        <v>73</v>
      </c>
      <c r="C25" s="123">
        <v>16</v>
      </c>
      <c r="D25" s="131">
        <v>34914</v>
      </c>
      <c r="E25" s="123"/>
      <c r="F25" s="123" t="s">
        <v>61</v>
      </c>
      <c r="G25" s="123">
        <v>97.7</v>
      </c>
      <c r="H25" s="62"/>
      <c r="I25" s="60"/>
      <c r="J25" s="62">
        <v>2</v>
      </c>
      <c r="K25" s="123" t="s">
        <v>136</v>
      </c>
      <c r="L25" s="123">
        <v>16</v>
      </c>
      <c r="M25" s="131">
        <v>36671</v>
      </c>
      <c r="N25" s="123"/>
      <c r="O25" s="123" t="s">
        <v>126</v>
      </c>
      <c r="P25" s="123">
        <v>110.85</v>
      </c>
      <c r="Q25" s="62"/>
    </row>
    <row r="26" spans="1:17" ht="15.75" x14ac:dyDescent="0.2">
      <c r="A26" s="62">
        <v>3</v>
      </c>
      <c r="B26" s="123" t="s">
        <v>135</v>
      </c>
      <c r="C26" s="123">
        <v>24</v>
      </c>
      <c r="D26" s="131">
        <v>36079</v>
      </c>
      <c r="E26" s="123"/>
      <c r="F26" s="123" t="s">
        <v>126</v>
      </c>
      <c r="G26" s="123">
        <v>104.45</v>
      </c>
      <c r="H26" s="62"/>
      <c r="I26" s="60"/>
      <c r="J26" s="62">
        <v>3</v>
      </c>
      <c r="K26" s="124" t="s">
        <v>93</v>
      </c>
      <c r="L26" s="124">
        <v>24</v>
      </c>
      <c r="M26" s="125">
        <v>36885</v>
      </c>
      <c r="N26" s="124"/>
      <c r="O26" s="124" t="s">
        <v>99</v>
      </c>
      <c r="P26" s="126">
        <v>113.15</v>
      </c>
      <c r="Q26" s="62"/>
    </row>
    <row r="27" spans="1:17" ht="15.75" x14ac:dyDescent="0.2">
      <c r="A27" s="62">
        <v>4</v>
      </c>
      <c r="B27" s="123" t="s">
        <v>112</v>
      </c>
      <c r="C27" s="123">
        <v>16</v>
      </c>
      <c r="D27" s="131">
        <v>37767</v>
      </c>
      <c r="E27" s="123"/>
      <c r="F27" s="123" t="s">
        <v>71</v>
      </c>
      <c r="G27" s="123">
        <v>105.5</v>
      </c>
      <c r="H27" s="62"/>
      <c r="I27" s="60"/>
      <c r="J27" s="62">
        <v>4</v>
      </c>
      <c r="K27" s="123" t="s">
        <v>83</v>
      </c>
      <c r="L27" s="123">
        <v>16</v>
      </c>
      <c r="M27" s="131">
        <v>35870</v>
      </c>
      <c r="N27" s="123"/>
      <c r="O27" s="123" t="s">
        <v>63</v>
      </c>
      <c r="P27" s="123">
        <v>125</v>
      </c>
      <c r="Q27" s="62"/>
    </row>
    <row r="28" spans="1:17" ht="15.75" x14ac:dyDescent="0.25">
      <c r="A28" s="60"/>
      <c r="B28" s="60"/>
      <c r="C28" s="60"/>
      <c r="D28" s="60"/>
      <c r="E28" s="60"/>
      <c r="F28" s="60"/>
      <c r="G28" s="60"/>
      <c r="H28" s="66"/>
      <c r="I28" s="60"/>
      <c r="J28" s="67"/>
      <c r="K28" s="67"/>
      <c r="L28" s="67"/>
      <c r="M28" s="67"/>
      <c r="N28" s="67"/>
      <c r="O28" s="67"/>
      <c r="P28" s="67"/>
      <c r="Q28" s="64">
        <f ca="1">A1:Q34</f>
        <v>0</v>
      </c>
    </row>
    <row r="29" spans="1:17" x14ac:dyDescent="0.2">
      <c r="I29" s="60"/>
    </row>
    <row r="30" spans="1:17" ht="15.75" x14ac:dyDescent="0.25">
      <c r="A30" s="375" t="s">
        <v>174</v>
      </c>
      <c r="B30" s="375"/>
      <c r="C30" s="375"/>
      <c r="D30" s="375"/>
      <c r="E30" s="375"/>
      <c r="F30" s="375"/>
      <c r="G30" s="375"/>
      <c r="H30" s="73"/>
      <c r="I30" s="60"/>
      <c r="J30" s="371" t="s">
        <v>173</v>
      </c>
      <c r="K30" s="371"/>
      <c r="L30" s="371"/>
      <c r="M30" s="371"/>
      <c r="N30" s="371"/>
      <c r="O30" s="371"/>
      <c r="P30" s="371"/>
      <c r="Q30" s="64"/>
    </row>
    <row r="31" spans="1:17" ht="33.75" x14ac:dyDescent="0.2">
      <c r="A31" s="58" t="s">
        <v>44</v>
      </c>
      <c r="B31" s="59" t="s">
        <v>45</v>
      </c>
      <c r="C31" s="58" t="s">
        <v>29</v>
      </c>
      <c r="D31" s="58" t="s">
        <v>46</v>
      </c>
      <c r="E31" s="58" t="s">
        <v>47</v>
      </c>
      <c r="F31" s="58" t="s">
        <v>8</v>
      </c>
      <c r="G31" s="58" t="s">
        <v>38</v>
      </c>
      <c r="H31" s="58" t="s">
        <v>48</v>
      </c>
      <c r="I31" s="60"/>
      <c r="J31" s="58" t="s">
        <v>44</v>
      </c>
      <c r="K31" s="59" t="s">
        <v>45</v>
      </c>
      <c r="L31" s="58" t="s">
        <v>29</v>
      </c>
      <c r="M31" s="58" t="s">
        <v>46</v>
      </c>
      <c r="N31" s="58" t="s">
        <v>47</v>
      </c>
      <c r="O31" s="58" t="s">
        <v>8</v>
      </c>
      <c r="P31" s="58" t="s">
        <v>38</v>
      </c>
      <c r="Q31" s="58" t="s">
        <v>48</v>
      </c>
    </row>
    <row r="32" spans="1:17" ht="15.75" x14ac:dyDescent="0.2">
      <c r="A32" s="62">
        <v>1</v>
      </c>
      <c r="B32" s="55"/>
      <c r="C32" s="55"/>
      <c r="D32" s="116"/>
      <c r="E32" s="55"/>
      <c r="F32" s="55"/>
      <c r="G32" s="53"/>
      <c r="H32" s="62"/>
      <c r="I32" s="60"/>
      <c r="J32" s="62">
        <v>1</v>
      </c>
      <c r="K32" s="123"/>
      <c r="L32" s="123"/>
      <c r="M32" s="131"/>
      <c r="N32" s="123"/>
      <c r="O32" s="123"/>
      <c r="P32" s="123"/>
      <c r="Q32" s="62"/>
    </row>
    <row r="33" spans="1:17" ht="15.75" x14ac:dyDescent="0.2">
      <c r="A33" s="62">
        <v>2</v>
      </c>
      <c r="B33" s="55"/>
      <c r="C33" s="55"/>
      <c r="D33" s="116"/>
      <c r="E33" s="55"/>
      <c r="F33" s="55"/>
      <c r="G33" s="53"/>
      <c r="H33" s="62"/>
      <c r="I33" s="60"/>
      <c r="J33" s="62">
        <v>2</v>
      </c>
      <c r="K33" s="55"/>
      <c r="L33" s="55"/>
      <c r="M33" s="116"/>
      <c r="N33" s="55"/>
      <c r="O33" s="55"/>
      <c r="P33" s="53"/>
      <c r="Q33" s="62"/>
    </row>
    <row r="34" spans="1:17" ht="15.75" x14ac:dyDescent="0.2">
      <c r="A34" s="62">
        <v>3</v>
      </c>
      <c r="B34" s="55"/>
      <c r="C34" s="55"/>
      <c r="D34" s="116"/>
      <c r="E34" s="55"/>
      <c r="F34" s="55"/>
      <c r="G34" s="72"/>
      <c r="H34" s="62"/>
      <c r="I34" s="60"/>
      <c r="J34" s="62">
        <v>3</v>
      </c>
      <c r="K34" s="55"/>
      <c r="L34" s="55"/>
      <c r="M34" s="116"/>
      <c r="N34" s="55"/>
      <c r="O34" s="55"/>
      <c r="P34" s="72"/>
      <c r="Q34" s="62"/>
    </row>
    <row r="35" spans="1:17" ht="15.75" x14ac:dyDescent="0.2">
      <c r="A35" s="62">
        <v>4</v>
      </c>
      <c r="B35" s="117"/>
      <c r="C35" s="117"/>
      <c r="D35" s="118"/>
      <c r="E35" s="117"/>
      <c r="F35" s="117"/>
      <c r="G35" s="72"/>
      <c r="H35" s="62"/>
      <c r="I35" s="60"/>
      <c r="J35" s="62">
        <v>4</v>
      </c>
      <c r="K35" s="117"/>
      <c r="L35" s="117"/>
      <c r="M35" s="118"/>
      <c r="N35" s="117"/>
      <c r="O35" s="117"/>
      <c r="P35" s="72"/>
      <c r="Q35" s="62"/>
    </row>
  </sheetData>
  <mergeCells count="11">
    <mergeCell ref="A30:G30"/>
    <mergeCell ref="J30:P30"/>
    <mergeCell ref="A22:G22"/>
    <mergeCell ref="J22:P22"/>
    <mergeCell ref="A1:P1"/>
    <mergeCell ref="A3:P3"/>
    <mergeCell ref="A4:G4"/>
    <mergeCell ref="J4:P4"/>
    <mergeCell ref="A14:G14"/>
    <mergeCell ref="J14:P14"/>
    <mergeCell ref="B2:C2"/>
  </mergeCells>
  <pageMargins left="0.25" right="0.25" top="0.75" bottom="0.75" header="0.3" footer="0.3"/>
  <pageSetup paperSize="9" scale="63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E6:R32"/>
  <sheetViews>
    <sheetView workbookViewId="0">
      <selection activeCell="J20" sqref="J20:J28"/>
    </sheetView>
  </sheetViews>
  <sheetFormatPr defaultRowHeight="12.75" x14ac:dyDescent="0.2"/>
  <cols>
    <col min="6" max="6" width="9.140625" customWidth="1"/>
  </cols>
  <sheetData>
    <row r="6" spans="5:18" ht="47.25" x14ac:dyDescent="0.2">
      <c r="E6" s="119" t="s">
        <v>20</v>
      </c>
      <c r="F6" s="119" t="s">
        <v>19</v>
      </c>
      <c r="G6" s="119" t="s">
        <v>29</v>
      </c>
      <c r="H6" s="119" t="s">
        <v>25</v>
      </c>
      <c r="I6" s="119" t="s">
        <v>24</v>
      </c>
      <c r="J6" s="119" t="s">
        <v>8</v>
      </c>
      <c r="K6" s="119" t="s">
        <v>9</v>
      </c>
      <c r="L6" s="119" t="s">
        <v>4</v>
      </c>
      <c r="M6" s="119" t="s">
        <v>7</v>
      </c>
      <c r="N6" s="119" t="s">
        <v>11</v>
      </c>
      <c r="O6" s="119" t="s">
        <v>12</v>
      </c>
      <c r="P6" s="120" t="s">
        <v>18</v>
      </c>
      <c r="Q6" s="121"/>
      <c r="R6" s="122" t="s">
        <v>169</v>
      </c>
    </row>
    <row r="7" spans="5:18" ht="15.75" x14ac:dyDescent="0.25">
      <c r="E7" s="123">
        <v>50</v>
      </c>
      <c r="F7" s="132" t="s">
        <v>146</v>
      </c>
      <c r="G7" s="132">
        <v>16</v>
      </c>
      <c r="H7" s="133">
        <v>36665</v>
      </c>
      <c r="I7" s="132"/>
      <c r="J7" s="132" t="s">
        <v>61</v>
      </c>
      <c r="K7" s="132">
        <v>80.349999999999994</v>
      </c>
      <c r="L7" s="132"/>
      <c r="M7" s="132"/>
      <c r="N7" s="132"/>
      <c r="O7" s="132"/>
      <c r="P7" s="134" t="s">
        <v>62</v>
      </c>
      <c r="Q7" s="137"/>
      <c r="R7" s="123">
        <v>85</v>
      </c>
    </row>
    <row r="8" spans="5:18" ht="47.25" customHeight="1" x14ac:dyDescent="0.25">
      <c r="E8" s="123">
        <v>54</v>
      </c>
      <c r="F8" s="123" t="s">
        <v>190</v>
      </c>
      <c r="G8" s="123">
        <v>16</v>
      </c>
      <c r="H8" s="131">
        <v>35786</v>
      </c>
      <c r="I8" s="123"/>
      <c r="J8" s="123" t="s">
        <v>61</v>
      </c>
      <c r="K8" s="123">
        <v>86.25</v>
      </c>
      <c r="L8" s="123"/>
      <c r="M8" s="123"/>
      <c r="N8" s="123"/>
      <c r="O8" s="123"/>
      <c r="P8" s="134" t="s">
        <v>62</v>
      </c>
      <c r="Q8" s="130"/>
      <c r="R8" s="123" t="s">
        <v>170</v>
      </c>
    </row>
    <row r="9" spans="5:18" ht="31.5" customHeight="1" x14ac:dyDescent="0.25">
      <c r="E9" s="179"/>
      <c r="F9" s="56" t="s">
        <v>148</v>
      </c>
      <c r="G9" s="56">
        <v>16</v>
      </c>
      <c r="H9" s="76">
        <v>36271</v>
      </c>
      <c r="I9" s="56"/>
      <c r="J9" s="56" t="s">
        <v>61</v>
      </c>
      <c r="K9" s="56">
        <v>89.15</v>
      </c>
      <c r="L9" s="56"/>
      <c r="M9" s="56"/>
      <c r="N9" s="56"/>
      <c r="O9" s="56"/>
      <c r="P9" s="17" t="s">
        <v>62</v>
      </c>
      <c r="Q9" s="187"/>
      <c r="R9" s="179"/>
    </row>
    <row r="10" spans="5:18" ht="47.25" customHeight="1" x14ac:dyDescent="0.25">
      <c r="E10" s="123">
        <v>53</v>
      </c>
      <c r="F10" s="123" t="s">
        <v>73</v>
      </c>
      <c r="G10" s="123">
        <v>16</v>
      </c>
      <c r="H10" s="131">
        <v>34914</v>
      </c>
      <c r="I10" s="123"/>
      <c r="J10" s="123" t="s">
        <v>61</v>
      </c>
      <c r="K10" s="123">
        <v>97.7</v>
      </c>
      <c r="L10" s="123"/>
      <c r="M10" s="123"/>
      <c r="N10" s="123"/>
      <c r="O10" s="123"/>
      <c r="P10" s="134" t="s">
        <v>62</v>
      </c>
      <c r="Q10" s="138"/>
      <c r="R10" s="123" t="s">
        <v>170</v>
      </c>
    </row>
    <row r="11" spans="5:18" ht="31.5" customHeight="1" x14ac:dyDescent="0.25">
      <c r="E11" s="123">
        <v>47</v>
      </c>
      <c r="F11" s="132" t="s">
        <v>143</v>
      </c>
      <c r="G11" s="132">
        <v>16</v>
      </c>
      <c r="H11" s="133">
        <v>36850</v>
      </c>
      <c r="I11" s="132">
        <v>16</v>
      </c>
      <c r="J11" s="132" t="s">
        <v>82</v>
      </c>
      <c r="K11" s="132">
        <v>90.1</v>
      </c>
      <c r="L11" s="132"/>
      <c r="M11" s="132"/>
      <c r="N11" s="132"/>
      <c r="O11" s="132"/>
      <c r="P11" s="134" t="s">
        <v>184</v>
      </c>
      <c r="Q11" s="178"/>
      <c r="R11" s="123" t="s">
        <v>170</v>
      </c>
    </row>
    <row r="12" spans="5:18" ht="47.25" x14ac:dyDescent="0.2">
      <c r="E12" s="123">
        <v>3</v>
      </c>
      <c r="F12" s="123" t="s">
        <v>98</v>
      </c>
      <c r="G12" s="123">
        <v>24</v>
      </c>
      <c r="H12" s="131">
        <v>36315</v>
      </c>
      <c r="I12" s="123"/>
      <c r="J12" s="124" t="s">
        <v>99</v>
      </c>
      <c r="K12" s="123">
        <v>80.55</v>
      </c>
      <c r="L12" s="123"/>
      <c r="M12" s="123"/>
      <c r="N12" s="123"/>
      <c r="O12" s="123"/>
      <c r="P12" s="129" t="s">
        <v>120</v>
      </c>
      <c r="Q12" s="138"/>
      <c r="R12" s="123">
        <v>85</v>
      </c>
    </row>
    <row r="13" spans="5:18" ht="31.5" x14ac:dyDescent="0.2">
      <c r="E13" s="123">
        <f ca="1">E13:R535</f>
        <v>0</v>
      </c>
      <c r="F13" s="124" t="s">
        <v>93</v>
      </c>
      <c r="G13" s="124">
        <v>24</v>
      </c>
      <c r="H13" s="125">
        <v>36885</v>
      </c>
      <c r="I13" s="124"/>
      <c r="J13" s="124" t="s">
        <v>99</v>
      </c>
      <c r="K13" s="126">
        <v>113.15</v>
      </c>
      <c r="L13" s="127"/>
      <c r="M13" s="127"/>
      <c r="N13" s="124"/>
      <c r="O13" s="128"/>
      <c r="P13" s="129" t="s">
        <v>120</v>
      </c>
      <c r="Q13" s="138"/>
      <c r="R13" s="123" t="s">
        <v>170</v>
      </c>
    </row>
    <row r="14" spans="5:18" ht="63" customHeight="1" x14ac:dyDescent="0.2">
      <c r="E14" s="123">
        <v>23</v>
      </c>
      <c r="F14" s="123" t="s">
        <v>121</v>
      </c>
      <c r="G14" s="123"/>
      <c r="H14" s="131">
        <v>37543</v>
      </c>
      <c r="I14" s="123"/>
      <c r="J14" s="123" t="s">
        <v>122</v>
      </c>
      <c r="K14" s="123"/>
      <c r="L14" s="123"/>
      <c r="M14" s="123"/>
      <c r="N14" s="123"/>
      <c r="O14" s="123"/>
      <c r="P14" s="129"/>
      <c r="Q14" s="138"/>
      <c r="R14" s="123" t="s">
        <v>170</v>
      </c>
    </row>
    <row r="15" spans="5:18" ht="31.5" customHeight="1" x14ac:dyDescent="0.2">
      <c r="E15" s="123">
        <v>58</v>
      </c>
      <c r="F15" s="123" t="s">
        <v>151</v>
      </c>
      <c r="G15" s="123">
        <v>16</v>
      </c>
      <c r="H15" s="131">
        <v>37453</v>
      </c>
      <c r="I15" s="123"/>
      <c r="J15" s="123" t="s">
        <v>63</v>
      </c>
      <c r="K15" s="123">
        <v>80.650000000000006</v>
      </c>
      <c r="L15" s="123"/>
      <c r="M15" s="123"/>
      <c r="N15" s="123"/>
      <c r="O15" s="123"/>
      <c r="P15" s="129" t="s">
        <v>183</v>
      </c>
      <c r="Q15" s="138"/>
      <c r="R15" s="123">
        <v>85</v>
      </c>
    </row>
    <row r="16" spans="5:18" ht="31.5" x14ac:dyDescent="0.2">
      <c r="E16" s="123">
        <v>59</v>
      </c>
      <c r="F16" s="123" t="s">
        <v>152</v>
      </c>
      <c r="G16" s="123">
        <v>16</v>
      </c>
      <c r="H16" s="131">
        <v>36969</v>
      </c>
      <c r="I16" s="123"/>
      <c r="J16" s="123" t="s">
        <v>63</v>
      </c>
      <c r="K16" s="123">
        <v>80.7</v>
      </c>
      <c r="L16" s="123"/>
      <c r="M16" s="123"/>
      <c r="N16" s="123"/>
      <c r="O16" s="123"/>
      <c r="P16" s="129" t="s">
        <v>183</v>
      </c>
      <c r="Q16" s="138"/>
      <c r="R16" s="123">
        <v>85</v>
      </c>
    </row>
    <row r="17" spans="5:18" ht="47.25" x14ac:dyDescent="0.2">
      <c r="E17" s="123">
        <v>66</v>
      </c>
      <c r="F17" s="123" t="s">
        <v>159</v>
      </c>
      <c r="G17" s="123">
        <v>16</v>
      </c>
      <c r="H17" s="131">
        <v>37134</v>
      </c>
      <c r="I17" s="123"/>
      <c r="J17" s="123" t="s">
        <v>63</v>
      </c>
      <c r="K17" s="123">
        <v>82.8</v>
      </c>
      <c r="L17" s="123"/>
      <c r="M17" s="123"/>
      <c r="N17" s="123"/>
      <c r="O17" s="123"/>
      <c r="P17" s="129" t="s">
        <v>183</v>
      </c>
      <c r="Q17" s="138"/>
      <c r="R17" s="123">
        <v>85</v>
      </c>
    </row>
    <row r="18" spans="5:18" ht="15.75" customHeight="1" x14ac:dyDescent="0.2">
      <c r="E18" s="123">
        <v>67</v>
      </c>
      <c r="F18" s="123" t="s">
        <v>160</v>
      </c>
      <c r="G18" s="123">
        <v>24</v>
      </c>
      <c r="H18" s="131">
        <v>37500</v>
      </c>
      <c r="I18" s="123"/>
      <c r="J18" s="123" t="s">
        <v>63</v>
      </c>
      <c r="K18" s="123">
        <v>88.3</v>
      </c>
      <c r="L18" s="123"/>
      <c r="M18" s="123"/>
      <c r="N18" s="123"/>
      <c r="O18" s="123"/>
      <c r="P18" s="129" t="s">
        <v>183</v>
      </c>
      <c r="Q18" s="138"/>
      <c r="R18" s="123" t="s">
        <v>170</v>
      </c>
    </row>
    <row r="19" spans="5:18" ht="15.75" customHeight="1" x14ac:dyDescent="0.2">
      <c r="E19" s="123">
        <v>68</v>
      </c>
      <c r="F19" s="123" t="s">
        <v>161</v>
      </c>
      <c r="G19" s="123">
        <v>16</v>
      </c>
      <c r="H19" s="131">
        <v>37190</v>
      </c>
      <c r="I19" s="123"/>
      <c r="J19" s="123" t="s">
        <v>63</v>
      </c>
      <c r="K19" s="123">
        <v>92.5</v>
      </c>
      <c r="L19" s="123"/>
      <c r="M19" s="123"/>
      <c r="N19" s="123"/>
      <c r="O19" s="123"/>
      <c r="P19" s="129" t="s">
        <v>183</v>
      </c>
      <c r="Q19" s="138"/>
      <c r="R19" s="123" t="s">
        <v>170</v>
      </c>
    </row>
    <row r="20" spans="5:18" ht="47.25" x14ac:dyDescent="0.2">
      <c r="E20" s="123">
        <v>69</v>
      </c>
      <c r="F20" s="123" t="s">
        <v>162</v>
      </c>
      <c r="G20" s="123">
        <v>16</v>
      </c>
      <c r="H20" s="131">
        <v>37450</v>
      </c>
      <c r="I20" s="123"/>
      <c r="J20" s="123" t="s">
        <v>63</v>
      </c>
      <c r="K20" s="123">
        <v>96.55</v>
      </c>
      <c r="L20" s="123"/>
      <c r="M20" s="123"/>
      <c r="N20" s="123"/>
      <c r="O20" s="123"/>
      <c r="P20" s="129" t="s">
        <v>183</v>
      </c>
      <c r="Q20" s="130"/>
      <c r="R20" s="123" t="s">
        <v>170</v>
      </c>
    </row>
    <row r="21" spans="5:18" ht="47.25" x14ac:dyDescent="0.2">
      <c r="E21" s="123">
        <v>56</v>
      </c>
      <c r="F21" s="123" t="s">
        <v>83</v>
      </c>
      <c r="G21" s="123">
        <v>16</v>
      </c>
      <c r="H21" s="131">
        <v>35870</v>
      </c>
      <c r="I21" s="123"/>
      <c r="J21" s="123" t="s">
        <v>63</v>
      </c>
      <c r="K21" s="123">
        <v>125</v>
      </c>
      <c r="L21" s="123"/>
      <c r="M21" s="123"/>
      <c r="N21" s="123"/>
      <c r="O21" s="123"/>
      <c r="P21" s="129"/>
      <c r="Q21" s="130"/>
      <c r="R21" s="123">
        <v>85</v>
      </c>
    </row>
    <row r="22" spans="5:18" ht="47.25" x14ac:dyDescent="0.2">
      <c r="E22" s="123">
        <v>9</v>
      </c>
      <c r="F22" s="123" t="s">
        <v>106</v>
      </c>
      <c r="G22" s="123">
        <v>24</v>
      </c>
      <c r="H22" s="131">
        <v>36495</v>
      </c>
      <c r="I22" s="123"/>
      <c r="J22" s="123" t="s">
        <v>71</v>
      </c>
      <c r="K22" s="123">
        <v>80.650000000000006</v>
      </c>
      <c r="L22" s="123"/>
      <c r="M22" s="123"/>
      <c r="N22" s="123"/>
      <c r="O22" s="123"/>
      <c r="P22" s="129" t="s">
        <v>72</v>
      </c>
      <c r="Q22" s="138"/>
      <c r="R22" s="123">
        <v>85</v>
      </c>
    </row>
    <row r="23" spans="5:18" ht="47.25" x14ac:dyDescent="0.2">
      <c r="E23" s="123">
        <v>20</v>
      </c>
      <c r="F23" s="177" t="s">
        <v>117</v>
      </c>
      <c r="G23" s="123">
        <v>16</v>
      </c>
      <c r="H23" s="131">
        <v>37583</v>
      </c>
      <c r="I23" s="123"/>
      <c r="J23" s="123" t="s">
        <v>71</v>
      </c>
      <c r="K23" s="123">
        <v>83.6</v>
      </c>
      <c r="L23" s="123"/>
      <c r="M23" s="123"/>
      <c r="N23" s="123"/>
      <c r="O23" s="123"/>
      <c r="P23" s="129" t="s">
        <v>72</v>
      </c>
      <c r="Q23" s="130"/>
      <c r="R23" s="123">
        <v>85</v>
      </c>
    </row>
    <row r="24" spans="5:18" ht="31.5" customHeight="1" x14ac:dyDescent="0.2">
      <c r="E24" s="123">
        <v>18</v>
      </c>
      <c r="F24" s="123" t="s">
        <v>115</v>
      </c>
      <c r="G24" s="123">
        <v>16</v>
      </c>
      <c r="H24" s="131">
        <v>36580</v>
      </c>
      <c r="I24" s="123"/>
      <c r="J24" s="123" t="s">
        <v>71</v>
      </c>
      <c r="K24" s="123">
        <v>90.6</v>
      </c>
      <c r="L24" s="123"/>
      <c r="M24" s="123"/>
      <c r="N24" s="123"/>
      <c r="O24" s="123"/>
      <c r="P24" s="129" t="s">
        <v>72</v>
      </c>
      <c r="Q24" s="130"/>
      <c r="R24" s="123" t="s">
        <v>170</v>
      </c>
    </row>
    <row r="25" spans="5:18" ht="47.25" customHeight="1" x14ac:dyDescent="0.2">
      <c r="E25" s="123">
        <v>10</v>
      </c>
      <c r="F25" s="123" t="s">
        <v>107</v>
      </c>
      <c r="G25" s="123">
        <v>16</v>
      </c>
      <c r="H25" s="131">
        <v>37445</v>
      </c>
      <c r="I25" s="123"/>
      <c r="J25" s="123" t="s">
        <v>71</v>
      </c>
      <c r="K25" s="123">
        <v>91.5</v>
      </c>
      <c r="L25" s="123"/>
      <c r="M25" s="123"/>
      <c r="N25" s="123"/>
      <c r="O25" s="123"/>
      <c r="P25" s="129" t="s">
        <v>72</v>
      </c>
      <c r="Q25" s="130"/>
      <c r="R25" s="123" t="s">
        <v>170</v>
      </c>
    </row>
    <row r="26" spans="5:18" ht="31.5" x14ac:dyDescent="0.2">
      <c r="E26" s="123">
        <v>15</v>
      </c>
      <c r="F26" s="123" t="s">
        <v>112</v>
      </c>
      <c r="G26" s="123">
        <v>16</v>
      </c>
      <c r="H26" s="131">
        <v>37767</v>
      </c>
      <c r="I26" s="123"/>
      <c r="J26" s="123" t="s">
        <v>71</v>
      </c>
      <c r="K26" s="123">
        <v>105.5</v>
      </c>
      <c r="L26" s="123"/>
      <c r="M26" s="123"/>
      <c r="N26" s="123"/>
      <c r="O26" s="123"/>
      <c r="P26" s="129" t="s">
        <v>72</v>
      </c>
      <c r="Q26" s="130"/>
      <c r="R26" s="123" t="s">
        <v>170</v>
      </c>
    </row>
    <row r="27" spans="5:18" ht="47.25" customHeight="1" x14ac:dyDescent="0.2">
      <c r="E27" s="123">
        <v>12</v>
      </c>
      <c r="F27" s="123" t="s">
        <v>109</v>
      </c>
      <c r="G27" s="123"/>
      <c r="H27" s="131">
        <v>36951</v>
      </c>
      <c r="I27" s="123"/>
      <c r="J27" s="123" t="s">
        <v>71</v>
      </c>
      <c r="K27" s="123"/>
      <c r="L27" s="123"/>
      <c r="M27" s="123"/>
      <c r="N27" s="123"/>
      <c r="O27" s="123"/>
      <c r="P27" s="129" t="s">
        <v>72</v>
      </c>
      <c r="Q27" s="130"/>
      <c r="R27" s="123">
        <v>78</v>
      </c>
    </row>
    <row r="28" spans="5:18" ht="47.25" x14ac:dyDescent="0.25">
      <c r="E28" s="123">
        <v>38</v>
      </c>
      <c r="F28" s="123" t="s">
        <v>135</v>
      </c>
      <c r="G28" s="123">
        <v>24</v>
      </c>
      <c r="H28" s="131">
        <v>36079</v>
      </c>
      <c r="I28" s="123"/>
      <c r="J28" s="123" t="s">
        <v>126</v>
      </c>
      <c r="K28" s="123">
        <v>104.45</v>
      </c>
      <c r="L28" s="123"/>
      <c r="M28" s="123"/>
      <c r="N28" s="123"/>
      <c r="O28" s="123"/>
      <c r="P28" s="134" t="s">
        <v>65</v>
      </c>
      <c r="Q28" s="130"/>
      <c r="R28" s="123" t="s">
        <v>170</v>
      </c>
    </row>
    <row r="29" spans="5:18" ht="31.5" customHeight="1" x14ac:dyDescent="0.25">
      <c r="E29" s="123">
        <v>39</v>
      </c>
      <c r="F29" s="123" t="s">
        <v>136</v>
      </c>
      <c r="G29" s="123">
        <v>16</v>
      </c>
      <c r="H29" s="131">
        <v>36671</v>
      </c>
      <c r="I29" s="123"/>
      <c r="J29" s="123" t="s">
        <v>126</v>
      </c>
      <c r="K29" s="123">
        <v>110.85</v>
      </c>
      <c r="L29" s="123"/>
      <c r="M29" s="123"/>
      <c r="N29" s="123"/>
      <c r="O29" s="123"/>
      <c r="P29" s="134" t="s">
        <v>65</v>
      </c>
      <c r="Q29" s="130"/>
      <c r="R29" s="123" t="s">
        <v>170</v>
      </c>
    </row>
    <row r="30" spans="5:18" ht="47.25" x14ac:dyDescent="0.2">
      <c r="E30" s="123">
        <v>70</v>
      </c>
      <c r="F30" s="123" t="s">
        <v>181</v>
      </c>
      <c r="G30" s="123">
        <v>24</v>
      </c>
      <c r="H30" s="131">
        <v>35769</v>
      </c>
      <c r="I30" s="123"/>
      <c r="J30" s="123" t="s">
        <v>180</v>
      </c>
      <c r="K30" s="123">
        <v>86.6</v>
      </c>
      <c r="L30" s="123"/>
      <c r="M30" s="123"/>
      <c r="N30" s="123"/>
      <c r="O30" s="123"/>
      <c r="P30" s="129" t="s">
        <v>182</v>
      </c>
      <c r="Q30" s="130"/>
      <c r="R30" s="123" t="s">
        <v>170</v>
      </c>
    </row>
    <row r="31" spans="5:18" ht="31.5" customHeight="1" x14ac:dyDescent="0.25">
      <c r="E31" s="123">
        <v>8</v>
      </c>
      <c r="F31" s="123" t="s">
        <v>104</v>
      </c>
      <c r="G31" s="123">
        <v>24</v>
      </c>
      <c r="H31" s="131">
        <v>37476</v>
      </c>
      <c r="I31" s="123"/>
      <c r="J31" s="123" t="s">
        <v>105</v>
      </c>
      <c r="K31" s="123">
        <v>84.25</v>
      </c>
      <c r="L31" s="123"/>
      <c r="M31" s="123"/>
      <c r="N31" s="123"/>
      <c r="O31" s="123"/>
      <c r="P31" s="158" t="s">
        <v>178</v>
      </c>
      <c r="Q31" s="130"/>
      <c r="R31" s="123">
        <v>85</v>
      </c>
    </row>
    <row r="32" spans="5:18" ht="31.5" customHeight="1" x14ac:dyDescent="0.25">
      <c r="E32" s="177">
        <v>7</v>
      </c>
      <c r="F32" s="123" t="s">
        <v>103</v>
      </c>
      <c r="G32" s="123">
        <v>24</v>
      </c>
      <c r="H32" s="131">
        <v>36595</v>
      </c>
      <c r="I32" s="123"/>
      <c r="J32" s="123" t="s">
        <v>105</v>
      </c>
      <c r="K32" s="123">
        <v>106.8</v>
      </c>
      <c r="L32" s="123"/>
      <c r="M32" s="123"/>
      <c r="N32" s="123"/>
      <c r="O32" s="123"/>
      <c r="P32" s="158" t="s">
        <v>178</v>
      </c>
      <c r="Q32" s="138"/>
      <c r="R32" s="177" t="s">
        <v>170</v>
      </c>
    </row>
  </sheetData>
  <autoFilter ref="E6:R6" xr:uid="{00000000-0009-0000-0000-00000C000000}">
    <sortState xmlns:xlrd2="http://schemas.microsoft.com/office/spreadsheetml/2017/richdata2" ref="E7:R32">
      <sortCondition ref="J6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:R34"/>
  <sheetViews>
    <sheetView workbookViewId="0">
      <selection activeCell="H32" sqref="H32"/>
    </sheetView>
  </sheetViews>
  <sheetFormatPr defaultRowHeight="12.75" x14ac:dyDescent="0.2"/>
  <cols>
    <col min="6" max="6" width="15.140625" customWidth="1"/>
  </cols>
  <sheetData>
    <row r="2" spans="3:18" ht="47.25" x14ac:dyDescent="0.2">
      <c r="C2" s="119" t="s">
        <v>20</v>
      </c>
      <c r="D2" s="119" t="s">
        <v>19</v>
      </c>
      <c r="E2" s="119" t="s">
        <v>29</v>
      </c>
      <c r="F2" s="119" t="s">
        <v>25</v>
      </c>
      <c r="G2" s="119" t="s">
        <v>24</v>
      </c>
      <c r="H2" s="119" t="s">
        <v>8</v>
      </c>
      <c r="I2" s="119" t="s">
        <v>9</v>
      </c>
      <c r="J2" s="119" t="s">
        <v>4</v>
      </c>
      <c r="K2" s="119" t="s">
        <v>7</v>
      </c>
      <c r="L2" s="119" t="s">
        <v>11</v>
      </c>
      <c r="M2" s="119" t="s">
        <v>12</v>
      </c>
      <c r="N2" s="120" t="s">
        <v>18</v>
      </c>
      <c r="O2" s="121"/>
      <c r="P2" s="122" t="s">
        <v>169</v>
      </c>
    </row>
    <row r="3" spans="3:18" ht="15.75" x14ac:dyDescent="0.25">
      <c r="C3" s="156">
        <v>51</v>
      </c>
      <c r="D3" s="160" t="s">
        <v>147</v>
      </c>
      <c r="E3" s="160">
        <v>16</v>
      </c>
      <c r="F3" s="161">
        <v>36887</v>
      </c>
      <c r="G3" s="160"/>
      <c r="H3" s="160" t="s">
        <v>61</v>
      </c>
      <c r="I3" s="160">
        <v>62.7</v>
      </c>
      <c r="J3" s="160"/>
      <c r="K3" s="160"/>
      <c r="L3" s="160"/>
      <c r="M3" s="160"/>
      <c r="N3" s="158" t="s">
        <v>62</v>
      </c>
      <c r="O3" s="162"/>
      <c r="P3" s="156">
        <v>73</v>
      </c>
      <c r="R3">
        <v>20</v>
      </c>
    </row>
    <row r="4" spans="3:18" ht="15.75" x14ac:dyDescent="0.25">
      <c r="C4" s="156">
        <v>55</v>
      </c>
      <c r="D4" s="160" t="s">
        <v>81</v>
      </c>
      <c r="E4" s="160">
        <v>16</v>
      </c>
      <c r="F4" s="161">
        <v>35632</v>
      </c>
      <c r="G4" s="160"/>
      <c r="H4" s="160" t="s">
        <v>61</v>
      </c>
      <c r="I4" s="160">
        <v>70.5</v>
      </c>
      <c r="J4" s="160"/>
      <c r="K4" s="160"/>
      <c r="L4" s="160"/>
      <c r="M4" s="160"/>
      <c r="N4" s="158" t="s">
        <v>60</v>
      </c>
      <c r="O4" s="162"/>
      <c r="P4" s="156">
        <v>73</v>
      </c>
      <c r="R4">
        <v>18</v>
      </c>
    </row>
    <row r="5" spans="3:18" ht="15.75" x14ac:dyDescent="0.25">
      <c r="C5" s="156">
        <v>52</v>
      </c>
      <c r="D5" s="160" t="s">
        <v>80</v>
      </c>
      <c r="E5" s="160">
        <v>16</v>
      </c>
      <c r="F5" s="161">
        <v>36306</v>
      </c>
      <c r="G5" s="160"/>
      <c r="H5" s="160" t="s">
        <v>61</v>
      </c>
      <c r="I5" s="160">
        <v>71.95</v>
      </c>
      <c r="J5" s="160"/>
      <c r="K5" s="160"/>
      <c r="L5" s="160"/>
      <c r="M5" s="160"/>
      <c r="N5" s="158" t="s">
        <v>62</v>
      </c>
      <c r="O5" s="162"/>
      <c r="P5" s="156" t="s">
        <v>170</v>
      </c>
      <c r="R5">
        <v>16</v>
      </c>
    </row>
    <row r="6" spans="3:18" ht="15.75" x14ac:dyDescent="0.25">
      <c r="C6" s="156">
        <v>49</v>
      </c>
      <c r="D6" s="160" t="s">
        <v>145</v>
      </c>
      <c r="E6" s="160">
        <v>16</v>
      </c>
      <c r="F6" s="161">
        <v>37108</v>
      </c>
      <c r="G6" s="160"/>
      <c r="H6" s="160" t="s">
        <v>61</v>
      </c>
      <c r="I6" s="160">
        <v>77.400000000000006</v>
      </c>
      <c r="J6" s="160"/>
      <c r="K6" s="160"/>
      <c r="L6" s="160"/>
      <c r="M6" s="160"/>
      <c r="N6" s="158" t="s">
        <v>62</v>
      </c>
      <c r="O6" s="162"/>
      <c r="P6" s="156">
        <v>85</v>
      </c>
      <c r="R6">
        <v>15</v>
      </c>
    </row>
    <row r="7" spans="3:18" ht="15.75" x14ac:dyDescent="0.25">
      <c r="C7" s="156">
        <v>43</v>
      </c>
      <c r="D7" s="160" t="s">
        <v>140</v>
      </c>
      <c r="E7" s="160">
        <v>16</v>
      </c>
      <c r="F7" s="161">
        <v>36902</v>
      </c>
      <c r="G7" s="160"/>
      <c r="H7" s="160" t="s">
        <v>82</v>
      </c>
      <c r="I7" s="160">
        <v>71.75</v>
      </c>
      <c r="J7" s="160"/>
      <c r="K7" s="160"/>
      <c r="L7" s="160"/>
      <c r="M7" s="160"/>
      <c r="N7" s="158" t="s">
        <v>184</v>
      </c>
      <c r="O7" s="167"/>
      <c r="P7" s="156">
        <v>73</v>
      </c>
      <c r="R7">
        <v>14</v>
      </c>
    </row>
    <row r="8" spans="3:18" ht="15.75" x14ac:dyDescent="0.25">
      <c r="C8" s="156">
        <v>48</v>
      </c>
      <c r="D8" s="160" t="s">
        <v>144</v>
      </c>
      <c r="E8" s="160">
        <v>16</v>
      </c>
      <c r="F8" s="161">
        <v>36192</v>
      </c>
      <c r="G8" s="160"/>
      <c r="H8" s="160" t="s">
        <v>82</v>
      </c>
      <c r="I8" s="160">
        <v>74.900000000000006</v>
      </c>
      <c r="J8" s="160"/>
      <c r="K8" s="160"/>
      <c r="L8" s="160"/>
      <c r="M8" s="160"/>
      <c r="N8" s="158" t="s">
        <v>184</v>
      </c>
      <c r="O8" s="167"/>
      <c r="P8" s="156">
        <v>78</v>
      </c>
      <c r="R8">
        <v>13</v>
      </c>
    </row>
    <row r="9" spans="3:18" ht="15.75" x14ac:dyDescent="0.25">
      <c r="C9" s="156">
        <v>42</v>
      </c>
      <c r="D9" s="160" t="s">
        <v>139</v>
      </c>
      <c r="E9" s="160">
        <v>16</v>
      </c>
      <c r="F9" s="161">
        <v>36396</v>
      </c>
      <c r="G9" s="160"/>
      <c r="H9" s="160" t="s">
        <v>82</v>
      </c>
      <c r="I9" s="160">
        <v>75.8</v>
      </c>
      <c r="J9" s="160"/>
      <c r="K9" s="160"/>
      <c r="L9" s="160"/>
      <c r="M9" s="160"/>
      <c r="N9" s="158" t="s">
        <v>184</v>
      </c>
      <c r="O9" s="162"/>
      <c r="P9" s="156">
        <v>78</v>
      </c>
      <c r="R9">
        <v>12</v>
      </c>
    </row>
    <row r="10" spans="3:18" ht="15.75" x14ac:dyDescent="0.25">
      <c r="C10" s="156">
        <v>44</v>
      </c>
      <c r="D10" s="160" t="s">
        <v>141</v>
      </c>
      <c r="E10" s="160">
        <v>16</v>
      </c>
      <c r="F10" s="161">
        <v>35877</v>
      </c>
      <c r="G10" s="160"/>
      <c r="H10" s="160" t="s">
        <v>82</v>
      </c>
      <c r="I10" s="160">
        <v>76.2</v>
      </c>
      <c r="J10" s="160"/>
      <c r="K10" s="160"/>
      <c r="L10" s="160"/>
      <c r="M10" s="160"/>
      <c r="N10" s="158" t="s">
        <v>184</v>
      </c>
      <c r="O10" s="162"/>
      <c r="P10" s="156">
        <v>73</v>
      </c>
      <c r="R10">
        <v>11</v>
      </c>
    </row>
    <row r="11" spans="3:18" ht="47.25" x14ac:dyDescent="0.2">
      <c r="C11" s="156">
        <v>2</v>
      </c>
      <c r="D11" s="156" t="s">
        <v>177</v>
      </c>
      <c r="E11" s="156">
        <v>24</v>
      </c>
      <c r="F11" s="157">
        <v>36676</v>
      </c>
      <c r="G11" s="156"/>
      <c r="H11" s="156" t="s">
        <v>99</v>
      </c>
      <c r="I11" s="165">
        <v>71</v>
      </c>
      <c r="J11" s="156"/>
      <c r="K11" s="156"/>
      <c r="L11" s="156"/>
      <c r="M11" s="166"/>
      <c r="N11" s="163" t="s">
        <v>120</v>
      </c>
      <c r="O11" s="159"/>
      <c r="P11" s="156">
        <v>73</v>
      </c>
      <c r="R11">
        <v>10</v>
      </c>
    </row>
    <row r="12" spans="3:18" ht="63" x14ac:dyDescent="0.2">
      <c r="C12" s="156">
        <v>64</v>
      </c>
      <c r="D12" s="156" t="s">
        <v>157</v>
      </c>
      <c r="E12" s="156">
        <v>12</v>
      </c>
      <c r="F12" s="157">
        <v>37285</v>
      </c>
      <c r="G12" s="156"/>
      <c r="H12" s="156" t="s">
        <v>63</v>
      </c>
      <c r="I12" s="156">
        <v>63</v>
      </c>
      <c r="J12" s="156"/>
      <c r="K12" s="156"/>
      <c r="L12" s="156"/>
      <c r="M12" s="156"/>
      <c r="N12" s="163" t="s">
        <v>183</v>
      </c>
      <c r="O12" s="159"/>
      <c r="P12" s="156">
        <v>63</v>
      </c>
      <c r="R12">
        <v>9</v>
      </c>
    </row>
    <row r="13" spans="3:18" ht="31.5" x14ac:dyDescent="0.2">
      <c r="C13" s="156">
        <v>61</v>
      </c>
      <c r="D13" s="156" t="s">
        <v>179</v>
      </c>
      <c r="E13" s="156">
        <v>16</v>
      </c>
      <c r="F13" s="157">
        <v>37523</v>
      </c>
      <c r="G13" s="156"/>
      <c r="H13" s="156" t="s">
        <v>63</v>
      </c>
      <c r="I13" s="156">
        <v>65.599999999999994</v>
      </c>
      <c r="J13" s="156"/>
      <c r="K13" s="156"/>
      <c r="L13" s="156"/>
      <c r="M13" s="156"/>
      <c r="N13" s="163" t="s">
        <v>183</v>
      </c>
      <c r="O13" s="159"/>
      <c r="P13" s="156">
        <v>68</v>
      </c>
      <c r="R13">
        <v>8</v>
      </c>
    </row>
    <row r="14" spans="3:18" ht="63" x14ac:dyDescent="0.2">
      <c r="C14" s="156">
        <v>60</v>
      </c>
      <c r="D14" s="156" t="s">
        <v>153</v>
      </c>
      <c r="E14" s="156">
        <v>12</v>
      </c>
      <c r="F14" s="157">
        <v>37227</v>
      </c>
      <c r="G14" s="156"/>
      <c r="H14" s="156" t="s">
        <v>63</v>
      </c>
      <c r="I14" s="156">
        <v>69.3</v>
      </c>
      <c r="J14" s="156"/>
      <c r="K14" s="156"/>
      <c r="L14" s="156"/>
      <c r="M14" s="156"/>
      <c r="N14" s="163" t="s">
        <v>183</v>
      </c>
      <c r="O14" s="159"/>
      <c r="P14" s="156" t="s">
        <v>171</v>
      </c>
    </row>
    <row r="15" spans="3:18" ht="47.25" x14ac:dyDescent="0.2">
      <c r="C15" s="156">
        <v>57</v>
      </c>
      <c r="D15" s="156" t="s">
        <v>150</v>
      </c>
      <c r="E15" s="156">
        <v>16</v>
      </c>
      <c r="F15" s="157">
        <v>37403</v>
      </c>
      <c r="G15" s="156"/>
      <c r="H15" s="156" t="s">
        <v>63</v>
      </c>
      <c r="I15" s="156">
        <v>71.400000000000006</v>
      </c>
      <c r="J15" s="156"/>
      <c r="K15" s="156"/>
      <c r="L15" s="156"/>
      <c r="M15" s="156"/>
      <c r="N15" s="163" t="s">
        <v>183</v>
      </c>
      <c r="O15" s="159"/>
      <c r="P15" s="156">
        <v>73</v>
      </c>
      <c r="R15">
        <v>7</v>
      </c>
    </row>
    <row r="16" spans="3:18" ht="47.25" x14ac:dyDescent="0.2">
      <c r="C16" s="156">
        <v>62</v>
      </c>
      <c r="D16" s="156" t="s">
        <v>155</v>
      </c>
      <c r="E16" s="156">
        <v>16</v>
      </c>
      <c r="F16" s="157">
        <v>37523</v>
      </c>
      <c r="G16" s="156"/>
      <c r="H16" s="156" t="s">
        <v>63</v>
      </c>
      <c r="I16" s="156">
        <v>75.900000000000006</v>
      </c>
      <c r="J16" s="156"/>
      <c r="K16" s="156"/>
      <c r="L16" s="156"/>
      <c r="M16" s="156"/>
      <c r="N16" s="163" t="s">
        <v>183</v>
      </c>
      <c r="O16" s="159"/>
      <c r="P16" s="156">
        <v>78</v>
      </c>
      <c r="R16">
        <v>6</v>
      </c>
    </row>
    <row r="17" spans="3:18" ht="31.5" x14ac:dyDescent="0.2">
      <c r="C17" s="156">
        <v>19</v>
      </c>
      <c r="D17" s="156" t="s">
        <v>116</v>
      </c>
      <c r="E17" s="156">
        <v>16</v>
      </c>
      <c r="F17" s="157">
        <v>37129</v>
      </c>
      <c r="G17" s="156"/>
      <c r="H17" s="156" t="s">
        <v>71</v>
      </c>
      <c r="I17" s="156">
        <v>65.95</v>
      </c>
      <c r="J17" s="156"/>
      <c r="K17" s="156"/>
      <c r="L17" s="156"/>
      <c r="M17" s="156"/>
      <c r="N17" s="163" t="s">
        <v>72</v>
      </c>
      <c r="O17" s="159"/>
      <c r="P17" s="156">
        <v>68</v>
      </c>
      <c r="R17">
        <v>5</v>
      </c>
    </row>
    <row r="18" spans="3:18" ht="47.25" x14ac:dyDescent="0.2">
      <c r="C18" s="156">
        <v>22</v>
      </c>
      <c r="D18" s="156" t="s">
        <v>119</v>
      </c>
      <c r="E18" s="156">
        <v>16</v>
      </c>
      <c r="F18" s="157">
        <v>37019</v>
      </c>
      <c r="G18" s="156"/>
      <c r="H18" s="156" t="s">
        <v>71</v>
      </c>
      <c r="I18" s="156">
        <v>66</v>
      </c>
      <c r="J18" s="156"/>
      <c r="K18" s="156"/>
      <c r="L18" s="156"/>
      <c r="M18" s="156"/>
      <c r="N18" s="163" t="s">
        <v>72</v>
      </c>
      <c r="O18" s="159"/>
      <c r="P18" s="156">
        <v>63</v>
      </c>
      <c r="R18">
        <v>4</v>
      </c>
    </row>
    <row r="19" spans="3:18" ht="31.5" x14ac:dyDescent="0.2">
      <c r="C19" s="156">
        <v>17</v>
      </c>
      <c r="D19" s="156" t="s">
        <v>114</v>
      </c>
      <c r="E19" s="156">
        <v>16</v>
      </c>
      <c r="F19" s="157">
        <v>37198</v>
      </c>
      <c r="G19" s="156"/>
      <c r="H19" s="156" t="s">
        <v>71</v>
      </c>
      <c r="I19" s="156">
        <v>68.5</v>
      </c>
      <c r="J19" s="156"/>
      <c r="K19" s="156"/>
      <c r="L19" s="156"/>
      <c r="M19" s="156"/>
      <c r="N19" s="163" t="s">
        <v>72</v>
      </c>
      <c r="O19" s="159"/>
      <c r="P19" s="156">
        <v>73</v>
      </c>
      <c r="R19">
        <v>3</v>
      </c>
    </row>
    <row r="20" spans="3:18" ht="47.25" x14ac:dyDescent="0.2">
      <c r="C20" s="156">
        <v>11</v>
      </c>
      <c r="D20" s="156" t="s">
        <v>108</v>
      </c>
      <c r="E20" s="156">
        <v>16</v>
      </c>
      <c r="F20" s="157">
        <v>36935</v>
      </c>
      <c r="G20" s="156"/>
      <c r="H20" s="156" t="s">
        <v>71</v>
      </c>
      <c r="I20" s="156">
        <v>70.349999999999994</v>
      </c>
      <c r="J20" s="156"/>
      <c r="K20" s="156"/>
      <c r="L20" s="156"/>
      <c r="M20" s="156"/>
      <c r="N20" s="163" t="s">
        <v>72</v>
      </c>
      <c r="O20" s="159"/>
      <c r="P20" s="156">
        <v>78</v>
      </c>
      <c r="R20">
        <v>2</v>
      </c>
    </row>
    <row r="21" spans="3:18" ht="31.5" x14ac:dyDescent="0.2">
      <c r="C21" s="156">
        <v>14</v>
      </c>
      <c r="D21" s="156" t="s">
        <v>111</v>
      </c>
      <c r="E21" s="156">
        <v>24</v>
      </c>
      <c r="F21" s="157">
        <v>37273</v>
      </c>
      <c r="G21" s="156"/>
      <c r="H21" s="156" t="s">
        <v>71</v>
      </c>
      <c r="I21" s="156">
        <v>77.25</v>
      </c>
      <c r="J21" s="156"/>
      <c r="K21" s="156"/>
      <c r="L21" s="156"/>
      <c r="M21" s="156"/>
      <c r="N21" s="163" t="s">
        <v>72</v>
      </c>
      <c r="O21" s="159"/>
      <c r="P21" s="156">
        <v>78</v>
      </c>
      <c r="R21">
        <v>1</v>
      </c>
    </row>
    <row r="22" spans="3:18" ht="47.25" x14ac:dyDescent="0.2">
      <c r="C22" s="156">
        <v>16</v>
      </c>
      <c r="D22" s="156" t="s">
        <v>113</v>
      </c>
      <c r="E22" s="156">
        <v>16</v>
      </c>
      <c r="F22" s="157">
        <v>37330</v>
      </c>
      <c r="G22" s="156"/>
      <c r="H22" s="156" t="s">
        <v>71</v>
      </c>
      <c r="I22" s="156">
        <v>80.5</v>
      </c>
      <c r="J22" s="156"/>
      <c r="K22" s="156"/>
      <c r="L22" s="156"/>
      <c r="M22" s="156"/>
      <c r="N22" s="163" t="s">
        <v>72</v>
      </c>
      <c r="O22" s="159"/>
      <c r="P22" s="156">
        <v>85</v>
      </c>
    </row>
    <row r="23" spans="3:18" ht="31.5" x14ac:dyDescent="0.25">
      <c r="C23" s="156">
        <v>35</v>
      </c>
      <c r="D23" s="156" t="s">
        <v>133</v>
      </c>
      <c r="E23" s="156">
        <v>16</v>
      </c>
      <c r="F23" s="157">
        <v>36861</v>
      </c>
      <c r="G23" s="156"/>
      <c r="H23" s="156" t="s">
        <v>126</v>
      </c>
      <c r="I23" s="156">
        <v>58.9</v>
      </c>
      <c r="J23" s="156"/>
      <c r="K23" s="156"/>
      <c r="L23" s="156"/>
      <c r="M23" s="156"/>
      <c r="N23" s="158" t="s">
        <v>65</v>
      </c>
      <c r="O23" s="159"/>
      <c r="P23" s="156">
        <v>63</v>
      </c>
    </row>
    <row r="24" spans="3:18" ht="15.75" x14ac:dyDescent="0.25">
      <c r="C24" s="156">
        <v>28</v>
      </c>
      <c r="D24" s="160" t="s">
        <v>127</v>
      </c>
      <c r="E24" s="160">
        <v>16</v>
      </c>
      <c r="F24" s="161">
        <v>36991</v>
      </c>
      <c r="G24" s="160"/>
      <c r="H24" s="160" t="s">
        <v>126</v>
      </c>
      <c r="I24" s="160">
        <v>61</v>
      </c>
      <c r="J24" s="160"/>
      <c r="K24" s="160"/>
      <c r="L24" s="160"/>
      <c r="M24" s="160"/>
      <c r="N24" s="158" t="s">
        <v>65</v>
      </c>
      <c r="O24" s="162"/>
      <c r="P24" s="156">
        <v>63</v>
      </c>
    </row>
    <row r="25" spans="3:18" ht="15.75" x14ac:dyDescent="0.25">
      <c r="C25" s="156">
        <v>40</v>
      </c>
      <c r="D25" s="160" t="s">
        <v>137</v>
      </c>
      <c r="E25" s="160">
        <v>16</v>
      </c>
      <c r="F25" s="161">
        <v>36949</v>
      </c>
      <c r="G25" s="160"/>
      <c r="H25" s="160" t="s">
        <v>126</v>
      </c>
      <c r="I25" s="160">
        <v>69</v>
      </c>
      <c r="J25" s="160"/>
      <c r="K25" s="160"/>
      <c r="L25" s="160"/>
      <c r="M25" s="160"/>
      <c r="N25" s="158" t="s">
        <v>65</v>
      </c>
      <c r="O25" s="162"/>
      <c r="P25" s="156">
        <v>73</v>
      </c>
    </row>
    <row r="26" spans="3:18" ht="63" x14ac:dyDescent="0.25">
      <c r="C26" s="156">
        <v>37</v>
      </c>
      <c r="D26" s="156" t="s">
        <v>77</v>
      </c>
      <c r="E26" s="156">
        <v>24</v>
      </c>
      <c r="F26" s="157">
        <v>35789</v>
      </c>
      <c r="G26" s="156"/>
      <c r="H26" s="156" t="s">
        <v>126</v>
      </c>
      <c r="I26" s="156">
        <v>70</v>
      </c>
      <c r="J26" s="156"/>
      <c r="K26" s="156"/>
      <c r="L26" s="156"/>
      <c r="M26" s="156"/>
      <c r="N26" s="158" t="s">
        <v>65</v>
      </c>
      <c r="O26" s="159"/>
      <c r="P26" s="156">
        <v>73</v>
      </c>
    </row>
    <row r="27" spans="3:18" ht="15.75" x14ac:dyDescent="0.25">
      <c r="C27" s="156">
        <v>31</v>
      </c>
      <c r="D27" s="160" t="s">
        <v>130</v>
      </c>
      <c r="E27" s="160">
        <v>16</v>
      </c>
      <c r="F27" s="161">
        <v>37470</v>
      </c>
      <c r="G27" s="160"/>
      <c r="H27" s="160" t="s">
        <v>126</v>
      </c>
      <c r="I27" s="160">
        <v>71.900000000000006</v>
      </c>
      <c r="J27" s="160"/>
      <c r="K27" s="160"/>
      <c r="L27" s="160"/>
      <c r="M27" s="160"/>
      <c r="N27" s="158" t="s">
        <v>65</v>
      </c>
      <c r="O27" s="167"/>
      <c r="P27" s="156">
        <v>73</v>
      </c>
    </row>
    <row r="28" spans="3:18" ht="47.25" x14ac:dyDescent="0.25">
      <c r="C28" s="156">
        <v>34</v>
      </c>
      <c r="D28" s="156" t="s">
        <v>132</v>
      </c>
      <c r="E28" s="156">
        <v>24</v>
      </c>
      <c r="F28" s="157">
        <v>36933</v>
      </c>
      <c r="G28" s="156"/>
      <c r="H28" s="156" t="s">
        <v>126</v>
      </c>
      <c r="I28" s="156">
        <v>72.3</v>
      </c>
      <c r="J28" s="156"/>
      <c r="K28" s="156"/>
      <c r="L28" s="156"/>
      <c r="M28" s="156"/>
      <c r="N28" s="158" t="s">
        <v>65</v>
      </c>
      <c r="O28" s="164"/>
      <c r="P28" s="156">
        <v>73</v>
      </c>
    </row>
    <row r="29" spans="3:18" ht="47.25" x14ac:dyDescent="0.25">
      <c r="C29" s="156">
        <v>36</v>
      </c>
      <c r="D29" s="156" t="s">
        <v>185</v>
      </c>
      <c r="E29" s="156">
        <v>16</v>
      </c>
      <c r="F29" s="157">
        <v>36686</v>
      </c>
      <c r="G29" s="156"/>
      <c r="H29" s="156" t="s">
        <v>126</v>
      </c>
      <c r="I29" s="156">
        <v>75.5</v>
      </c>
      <c r="J29" s="156"/>
      <c r="K29" s="156"/>
      <c r="L29" s="156"/>
      <c r="M29" s="156"/>
      <c r="N29" s="158" t="s">
        <v>65</v>
      </c>
      <c r="O29" s="167"/>
      <c r="P29" s="156">
        <v>78</v>
      </c>
    </row>
    <row r="30" spans="3:18" ht="47.25" x14ac:dyDescent="0.2">
      <c r="C30" s="156">
        <v>33</v>
      </c>
      <c r="D30" s="156" t="s">
        <v>76</v>
      </c>
      <c r="E30" s="156">
        <v>24</v>
      </c>
      <c r="F30" s="157">
        <v>36605</v>
      </c>
      <c r="G30" s="156"/>
      <c r="H30" s="156" t="s">
        <v>126</v>
      </c>
      <c r="I30" s="156">
        <v>76.5</v>
      </c>
      <c r="J30" s="156"/>
      <c r="K30" s="156"/>
      <c r="L30" s="156"/>
      <c r="M30" s="156"/>
      <c r="N30" s="163"/>
      <c r="O30" s="164"/>
      <c r="P30" s="156">
        <v>78</v>
      </c>
    </row>
    <row r="31" spans="3:18" ht="15.75" x14ac:dyDescent="0.25">
      <c r="C31" s="156">
        <v>32</v>
      </c>
      <c r="D31" s="160" t="s">
        <v>131</v>
      </c>
      <c r="E31" s="160">
        <v>24</v>
      </c>
      <c r="F31" s="161">
        <v>36930</v>
      </c>
      <c r="G31" s="160"/>
      <c r="H31" s="160" t="s">
        <v>126</v>
      </c>
      <c r="I31" s="160">
        <v>77</v>
      </c>
      <c r="J31" s="160"/>
      <c r="K31" s="160"/>
      <c r="L31" s="160"/>
      <c r="M31" s="160"/>
      <c r="N31" s="158" t="s">
        <v>65</v>
      </c>
      <c r="O31" s="162"/>
      <c r="P31" s="156">
        <v>73</v>
      </c>
    </row>
    <row r="32" spans="3:18" ht="31.5" x14ac:dyDescent="0.2">
      <c r="C32" s="156">
        <v>24</v>
      </c>
      <c r="D32" s="156" t="s">
        <v>123</v>
      </c>
      <c r="E32" s="156">
        <v>16</v>
      </c>
      <c r="F32" s="157">
        <v>37083</v>
      </c>
      <c r="G32" s="156"/>
      <c r="H32" s="156" t="s">
        <v>78</v>
      </c>
      <c r="I32" s="156">
        <v>65.849999999999994</v>
      </c>
      <c r="J32" s="156"/>
      <c r="K32" s="156"/>
      <c r="L32" s="156"/>
      <c r="M32" s="156"/>
      <c r="N32" s="163" t="s">
        <v>64</v>
      </c>
      <c r="O32" s="159"/>
      <c r="P32" s="156">
        <v>68</v>
      </c>
    </row>
    <row r="33" spans="3:16" ht="15.75" x14ac:dyDescent="0.25">
      <c r="C33" s="156">
        <v>5</v>
      </c>
      <c r="D33" s="160" t="s">
        <v>101</v>
      </c>
      <c r="E33" s="160">
        <v>24</v>
      </c>
      <c r="F33" s="161">
        <v>36531</v>
      </c>
      <c r="G33" s="160"/>
      <c r="H33" s="160" t="s">
        <v>105</v>
      </c>
      <c r="I33" s="160">
        <v>61.1</v>
      </c>
      <c r="J33" s="160"/>
      <c r="K33" s="160"/>
      <c r="L33" s="160"/>
      <c r="M33" s="160"/>
      <c r="N33" s="158" t="s">
        <v>178</v>
      </c>
      <c r="O33" s="162"/>
      <c r="P33" s="156">
        <v>63</v>
      </c>
    </row>
    <row r="34" spans="3:16" ht="15.75" x14ac:dyDescent="0.25">
      <c r="C34" s="156">
        <v>6</v>
      </c>
      <c r="D34" s="160" t="s">
        <v>102</v>
      </c>
      <c r="E34" s="160">
        <v>24</v>
      </c>
      <c r="F34" s="161">
        <v>36773</v>
      </c>
      <c r="G34" s="160"/>
      <c r="H34" s="160" t="s">
        <v>105</v>
      </c>
      <c r="I34" s="160">
        <v>67</v>
      </c>
      <c r="J34" s="160"/>
      <c r="K34" s="160"/>
      <c r="L34" s="160"/>
      <c r="M34" s="160"/>
      <c r="N34" s="158" t="s">
        <v>178</v>
      </c>
      <c r="O34" s="167"/>
      <c r="P34" s="156">
        <v>68</v>
      </c>
    </row>
  </sheetData>
  <autoFilter ref="C2:P2" xr:uid="{00000000-0009-0000-0000-00000D000000}">
    <sortState xmlns:xlrd2="http://schemas.microsoft.com/office/spreadsheetml/2017/richdata2" ref="C3:P34">
      <sortCondition ref="H2"/>
    </sortState>
  </autoFilter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D8:Q73"/>
  <sheetViews>
    <sheetView workbookViewId="0">
      <selection activeCell="O87" sqref="O87"/>
    </sheetView>
  </sheetViews>
  <sheetFormatPr defaultRowHeight="15.75" x14ac:dyDescent="0.2"/>
  <cols>
    <col min="1" max="4" width="9.140625" style="83"/>
    <col min="5" max="5" width="25.85546875" style="83" customWidth="1"/>
    <col min="6" max="6" width="9.140625" style="83"/>
    <col min="7" max="7" width="11.85546875" style="83" customWidth="1"/>
    <col min="8" max="8" width="9.140625" style="83"/>
    <col min="9" max="9" width="14.140625" style="83" customWidth="1"/>
    <col min="10" max="16" width="9.140625" style="83"/>
    <col min="17" max="17" width="11.7109375" style="83" customWidth="1"/>
    <col min="18" max="16384" width="9.140625" style="83"/>
  </cols>
  <sheetData>
    <row r="8" spans="4:17" ht="15.75" customHeight="1" x14ac:dyDescent="0.2">
      <c r="D8" s="93" t="s">
        <v>20</v>
      </c>
      <c r="E8" s="93" t="s">
        <v>19</v>
      </c>
      <c r="F8" s="93" t="s">
        <v>29</v>
      </c>
      <c r="G8" s="93" t="s">
        <v>25</v>
      </c>
      <c r="H8" s="93" t="s">
        <v>24</v>
      </c>
      <c r="I8" s="93" t="s">
        <v>8</v>
      </c>
      <c r="J8" s="93" t="s">
        <v>9</v>
      </c>
      <c r="K8" s="93" t="s">
        <v>4</v>
      </c>
      <c r="L8" s="93" t="s">
        <v>7</v>
      </c>
      <c r="M8" s="93" t="s">
        <v>11</v>
      </c>
      <c r="N8" s="93" t="s">
        <v>12</v>
      </c>
      <c r="O8" s="94" t="s">
        <v>18</v>
      </c>
      <c r="P8" s="95"/>
      <c r="Q8" s="96" t="s">
        <v>169</v>
      </c>
    </row>
    <row r="9" spans="4:17" x14ac:dyDescent="0.2">
      <c r="D9" s="84">
        <v>1</v>
      </c>
      <c r="E9" s="296" t="s">
        <v>93</v>
      </c>
      <c r="F9" s="85"/>
      <c r="G9" s="86">
        <v>36885</v>
      </c>
      <c r="H9" s="85"/>
      <c r="I9" s="85" t="s">
        <v>99</v>
      </c>
      <c r="J9" s="87"/>
      <c r="K9" s="88"/>
      <c r="L9" s="88"/>
      <c r="M9" s="85"/>
      <c r="N9" s="89"/>
      <c r="O9" s="379" t="s">
        <v>120</v>
      </c>
      <c r="P9" s="381"/>
      <c r="Q9" s="84" t="s">
        <v>170</v>
      </c>
    </row>
    <row r="10" spans="4:17" x14ac:dyDescent="0.2">
      <c r="D10" s="84">
        <v>2</v>
      </c>
      <c r="E10" s="296" t="s">
        <v>177</v>
      </c>
      <c r="F10" s="85">
        <v>24</v>
      </c>
      <c r="G10" s="86">
        <v>36676</v>
      </c>
      <c r="H10" s="85"/>
      <c r="I10" s="85" t="s">
        <v>99</v>
      </c>
      <c r="J10" s="87">
        <v>71</v>
      </c>
      <c r="K10" s="88"/>
      <c r="L10" s="88"/>
      <c r="M10" s="85"/>
      <c r="N10" s="89"/>
      <c r="O10" s="379" t="s">
        <v>120</v>
      </c>
      <c r="P10" s="381"/>
      <c r="Q10" s="84">
        <v>73</v>
      </c>
    </row>
    <row r="11" spans="4:17" x14ac:dyDescent="0.2">
      <c r="D11" s="84">
        <v>3</v>
      </c>
      <c r="E11" s="297" t="s">
        <v>98</v>
      </c>
      <c r="F11" s="84"/>
      <c r="G11" s="90">
        <v>36315</v>
      </c>
      <c r="H11" s="84"/>
      <c r="I11" s="85" t="s">
        <v>99</v>
      </c>
      <c r="J11" s="84"/>
      <c r="K11" s="84"/>
      <c r="L11" s="84"/>
      <c r="M11" s="84"/>
      <c r="N11" s="84"/>
      <c r="O11" s="379" t="s">
        <v>120</v>
      </c>
      <c r="P11" s="381"/>
      <c r="Q11" s="84">
        <v>85</v>
      </c>
    </row>
    <row r="12" spans="4:17" x14ac:dyDescent="0.2">
      <c r="D12" s="84">
        <v>4</v>
      </c>
      <c r="E12" s="297" t="s">
        <v>100</v>
      </c>
      <c r="F12" s="84"/>
      <c r="G12" s="90">
        <v>37275</v>
      </c>
      <c r="H12" s="84"/>
      <c r="I12" s="84" t="s">
        <v>105</v>
      </c>
      <c r="J12" s="84"/>
      <c r="K12" s="84"/>
      <c r="L12" s="84"/>
      <c r="M12" s="84"/>
      <c r="N12" s="84"/>
      <c r="O12" s="379"/>
      <c r="P12" s="381"/>
      <c r="Q12" s="84" t="s">
        <v>170</v>
      </c>
    </row>
    <row r="13" spans="4:17" x14ac:dyDescent="0.25">
      <c r="D13" s="84">
        <v>5</v>
      </c>
      <c r="E13" s="57" t="s">
        <v>101</v>
      </c>
      <c r="F13" s="56">
        <v>24</v>
      </c>
      <c r="G13" s="76">
        <v>36531</v>
      </c>
      <c r="H13" s="56"/>
      <c r="I13" s="37" t="s">
        <v>105</v>
      </c>
      <c r="J13" s="56">
        <v>61.1</v>
      </c>
      <c r="K13" s="56"/>
      <c r="L13" s="56"/>
      <c r="M13" s="56"/>
      <c r="N13" s="56"/>
      <c r="O13" s="382" t="s">
        <v>178</v>
      </c>
      <c r="P13" s="383"/>
      <c r="Q13" s="84">
        <v>63</v>
      </c>
    </row>
    <row r="14" spans="4:17" x14ac:dyDescent="0.25">
      <c r="D14" s="84">
        <v>6</v>
      </c>
      <c r="E14" s="57" t="s">
        <v>102</v>
      </c>
      <c r="F14" s="56">
        <v>24</v>
      </c>
      <c r="G14" s="76">
        <v>36773</v>
      </c>
      <c r="H14" s="56"/>
      <c r="I14" s="37" t="s">
        <v>105</v>
      </c>
      <c r="J14" s="56">
        <v>67</v>
      </c>
      <c r="K14" s="56"/>
      <c r="L14" s="56"/>
      <c r="M14" s="56"/>
      <c r="N14" s="56"/>
      <c r="O14" s="382" t="s">
        <v>178</v>
      </c>
      <c r="P14" s="383"/>
      <c r="Q14" s="84">
        <v>68</v>
      </c>
    </row>
    <row r="15" spans="4:17" x14ac:dyDescent="0.2">
      <c r="D15" s="84">
        <v>7</v>
      </c>
      <c r="E15" s="297" t="s">
        <v>103</v>
      </c>
      <c r="F15" s="84"/>
      <c r="G15" s="90">
        <v>36595</v>
      </c>
      <c r="H15" s="84"/>
      <c r="I15" s="84" t="s">
        <v>105</v>
      </c>
      <c r="J15" s="84"/>
      <c r="K15" s="84"/>
      <c r="L15" s="84"/>
      <c r="M15" s="84"/>
      <c r="N15" s="84"/>
      <c r="O15" s="379"/>
      <c r="P15" s="381"/>
      <c r="Q15" s="84" t="s">
        <v>170</v>
      </c>
    </row>
    <row r="16" spans="4:17" x14ac:dyDescent="0.2">
      <c r="D16" s="84">
        <v>8</v>
      </c>
      <c r="E16" s="297" t="s">
        <v>104</v>
      </c>
      <c r="F16" s="84"/>
      <c r="G16" s="90">
        <v>37476</v>
      </c>
      <c r="H16" s="84"/>
      <c r="I16" s="84" t="s">
        <v>105</v>
      </c>
      <c r="J16" s="84"/>
      <c r="K16" s="84"/>
      <c r="L16" s="84"/>
      <c r="M16" s="84"/>
      <c r="N16" s="84"/>
      <c r="O16" s="379"/>
      <c r="P16" s="381"/>
      <c r="Q16" s="84">
        <v>85</v>
      </c>
    </row>
    <row r="17" spans="4:17" x14ac:dyDescent="0.2">
      <c r="D17" s="84">
        <v>9</v>
      </c>
      <c r="E17" s="297" t="s">
        <v>106</v>
      </c>
      <c r="F17" s="84"/>
      <c r="G17" s="90">
        <v>36495</v>
      </c>
      <c r="H17" s="84"/>
      <c r="I17" s="84" t="s">
        <v>71</v>
      </c>
      <c r="J17" s="84"/>
      <c r="K17" s="84"/>
      <c r="L17" s="84"/>
      <c r="M17" s="84"/>
      <c r="N17" s="84"/>
      <c r="O17" s="379" t="s">
        <v>72</v>
      </c>
      <c r="P17" s="381"/>
      <c r="Q17" s="84">
        <v>85</v>
      </c>
    </row>
    <row r="18" spans="4:17" x14ac:dyDescent="0.2">
      <c r="D18" s="84">
        <v>10</v>
      </c>
      <c r="E18" s="297" t="s">
        <v>107</v>
      </c>
      <c r="F18" s="84"/>
      <c r="G18" s="90">
        <v>37445</v>
      </c>
      <c r="H18" s="84"/>
      <c r="I18" s="84" t="s">
        <v>71</v>
      </c>
      <c r="J18" s="84"/>
      <c r="K18" s="84"/>
      <c r="L18" s="84"/>
      <c r="M18" s="84"/>
      <c r="N18" s="84"/>
      <c r="O18" s="379" t="s">
        <v>72</v>
      </c>
      <c r="P18" s="381"/>
      <c r="Q18" s="84" t="s">
        <v>170</v>
      </c>
    </row>
    <row r="19" spans="4:17" ht="17.25" customHeight="1" x14ac:dyDescent="0.2">
      <c r="D19" s="84">
        <v>11</v>
      </c>
      <c r="E19" s="297" t="s">
        <v>108</v>
      </c>
      <c r="F19" s="84">
        <v>16</v>
      </c>
      <c r="G19" s="90">
        <v>36935</v>
      </c>
      <c r="H19" s="84"/>
      <c r="I19" s="84" t="s">
        <v>71</v>
      </c>
      <c r="J19" s="84">
        <v>70.349999999999994</v>
      </c>
      <c r="K19" s="84"/>
      <c r="L19" s="84"/>
      <c r="M19" s="84"/>
      <c r="N19" s="84"/>
      <c r="O19" s="379" t="s">
        <v>72</v>
      </c>
      <c r="P19" s="381"/>
      <c r="Q19" s="84">
        <v>78</v>
      </c>
    </row>
    <row r="20" spans="4:17" x14ac:dyDescent="0.2">
      <c r="D20" s="84">
        <v>12</v>
      </c>
      <c r="E20" s="297" t="s">
        <v>109</v>
      </c>
      <c r="F20" s="84"/>
      <c r="G20" s="90">
        <v>36951</v>
      </c>
      <c r="H20" s="84"/>
      <c r="I20" s="84" t="s">
        <v>71</v>
      </c>
      <c r="J20" s="84"/>
      <c r="K20" s="84"/>
      <c r="L20" s="84"/>
      <c r="M20" s="84"/>
      <c r="N20" s="84"/>
      <c r="O20" s="379" t="s">
        <v>72</v>
      </c>
      <c r="P20" s="381"/>
      <c r="Q20" s="84">
        <v>78</v>
      </c>
    </row>
    <row r="21" spans="4:17" x14ac:dyDescent="0.2">
      <c r="D21" s="84">
        <v>13</v>
      </c>
      <c r="E21" s="297" t="s">
        <v>110</v>
      </c>
      <c r="F21" s="84"/>
      <c r="G21" s="90">
        <v>36157</v>
      </c>
      <c r="H21" s="84"/>
      <c r="I21" s="84" t="s">
        <v>71</v>
      </c>
      <c r="J21" s="84"/>
      <c r="K21" s="84"/>
      <c r="L21" s="84"/>
      <c r="M21" s="84"/>
      <c r="N21" s="84"/>
      <c r="O21" s="379" t="s">
        <v>72</v>
      </c>
      <c r="P21" s="381"/>
      <c r="Q21" s="84">
        <v>73</v>
      </c>
    </row>
    <row r="22" spans="4:17" x14ac:dyDescent="0.2">
      <c r="D22" s="84">
        <v>14</v>
      </c>
      <c r="E22" s="297" t="s">
        <v>111</v>
      </c>
      <c r="F22" s="84">
        <v>24</v>
      </c>
      <c r="G22" s="90">
        <v>37273</v>
      </c>
      <c r="H22" s="84"/>
      <c r="I22" s="84" t="s">
        <v>71</v>
      </c>
      <c r="J22" s="84">
        <v>77.25</v>
      </c>
      <c r="K22" s="84"/>
      <c r="L22" s="84"/>
      <c r="M22" s="84"/>
      <c r="N22" s="84"/>
      <c r="O22" s="379" t="s">
        <v>72</v>
      </c>
      <c r="P22" s="381"/>
      <c r="Q22" s="84">
        <v>78</v>
      </c>
    </row>
    <row r="23" spans="4:17" x14ac:dyDescent="0.2">
      <c r="D23" s="84">
        <v>15</v>
      </c>
      <c r="E23" s="297" t="s">
        <v>112</v>
      </c>
      <c r="F23" s="84"/>
      <c r="G23" s="90">
        <v>37767</v>
      </c>
      <c r="H23" s="84"/>
      <c r="I23" s="84" t="s">
        <v>71</v>
      </c>
      <c r="J23" s="84"/>
      <c r="K23" s="84"/>
      <c r="L23" s="84"/>
      <c r="M23" s="84"/>
      <c r="N23" s="84"/>
      <c r="O23" s="379" t="s">
        <v>72</v>
      </c>
      <c r="P23" s="381"/>
      <c r="Q23" s="84" t="s">
        <v>170</v>
      </c>
    </row>
    <row r="24" spans="4:17" x14ac:dyDescent="0.2">
      <c r="D24" s="84">
        <v>16</v>
      </c>
      <c r="E24" s="297" t="s">
        <v>113</v>
      </c>
      <c r="F24" s="84">
        <v>16</v>
      </c>
      <c r="G24" s="90">
        <v>37330</v>
      </c>
      <c r="H24" s="84"/>
      <c r="I24" s="84" t="s">
        <v>71</v>
      </c>
      <c r="J24" s="84">
        <v>80.5</v>
      </c>
      <c r="K24" s="84"/>
      <c r="L24" s="84"/>
      <c r="M24" s="84"/>
      <c r="N24" s="84"/>
      <c r="O24" s="379" t="s">
        <v>72</v>
      </c>
      <c r="P24" s="381"/>
      <c r="Q24" s="84">
        <v>85</v>
      </c>
    </row>
    <row r="25" spans="4:17" x14ac:dyDescent="0.2">
      <c r="D25" s="84">
        <v>17</v>
      </c>
      <c r="E25" s="297" t="s">
        <v>114</v>
      </c>
      <c r="F25" s="84">
        <v>16</v>
      </c>
      <c r="G25" s="90">
        <v>37198</v>
      </c>
      <c r="H25" s="84"/>
      <c r="I25" s="84" t="s">
        <v>71</v>
      </c>
      <c r="J25" s="84">
        <v>68.5</v>
      </c>
      <c r="K25" s="84"/>
      <c r="L25" s="84"/>
      <c r="M25" s="84"/>
      <c r="N25" s="84"/>
      <c r="O25" s="379" t="s">
        <v>72</v>
      </c>
      <c r="P25" s="381"/>
      <c r="Q25" s="84">
        <v>73</v>
      </c>
    </row>
    <row r="26" spans="4:17" x14ac:dyDescent="0.2">
      <c r="D26" s="84">
        <v>18</v>
      </c>
      <c r="E26" s="297" t="s">
        <v>115</v>
      </c>
      <c r="F26" s="84"/>
      <c r="G26" s="90">
        <v>36580</v>
      </c>
      <c r="H26" s="84"/>
      <c r="I26" s="84" t="s">
        <v>71</v>
      </c>
      <c r="J26" s="84"/>
      <c r="K26" s="84"/>
      <c r="L26" s="84"/>
      <c r="M26" s="84"/>
      <c r="N26" s="84"/>
      <c r="O26" s="379" t="s">
        <v>72</v>
      </c>
      <c r="P26" s="381"/>
      <c r="Q26" s="84" t="s">
        <v>170</v>
      </c>
    </row>
    <row r="27" spans="4:17" x14ac:dyDescent="0.2">
      <c r="D27" s="84">
        <v>19</v>
      </c>
      <c r="E27" s="297" t="s">
        <v>116</v>
      </c>
      <c r="F27" s="84">
        <v>16</v>
      </c>
      <c r="G27" s="90">
        <v>37129</v>
      </c>
      <c r="H27" s="84"/>
      <c r="I27" s="84" t="s">
        <v>71</v>
      </c>
      <c r="J27" s="84">
        <v>65.95</v>
      </c>
      <c r="K27" s="84"/>
      <c r="L27" s="84"/>
      <c r="M27" s="84"/>
      <c r="N27" s="84"/>
      <c r="O27" s="379" t="s">
        <v>72</v>
      </c>
      <c r="P27" s="381"/>
      <c r="Q27" s="84">
        <v>68</v>
      </c>
    </row>
    <row r="28" spans="4:17" x14ac:dyDescent="0.2">
      <c r="D28" s="84">
        <v>20</v>
      </c>
      <c r="E28" s="297" t="s">
        <v>117</v>
      </c>
      <c r="F28" s="84"/>
      <c r="G28" s="90">
        <v>37583</v>
      </c>
      <c r="H28" s="84"/>
      <c r="I28" s="84" t="s">
        <v>71</v>
      </c>
      <c r="J28" s="84"/>
      <c r="K28" s="84"/>
      <c r="L28" s="84"/>
      <c r="M28" s="84"/>
      <c r="N28" s="84"/>
      <c r="O28" s="379" t="s">
        <v>72</v>
      </c>
      <c r="P28" s="381"/>
      <c r="Q28" s="84">
        <v>85</v>
      </c>
    </row>
    <row r="29" spans="4:17" x14ac:dyDescent="0.2">
      <c r="D29" s="84">
        <v>21</v>
      </c>
      <c r="E29" s="297" t="s">
        <v>118</v>
      </c>
      <c r="F29" s="84"/>
      <c r="G29" s="90">
        <v>36157</v>
      </c>
      <c r="H29" s="84"/>
      <c r="I29" s="84" t="s">
        <v>71</v>
      </c>
      <c r="J29" s="84"/>
      <c r="K29" s="84"/>
      <c r="L29" s="84"/>
      <c r="M29" s="84"/>
      <c r="N29" s="84"/>
      <c r="O29" s="379" t="s">
        <v>72</v>
      </c>
      <c r="P29" s="381"/>
      <c r="Q29" s="84">
        <v>73</v>
      </c>
    </row>
    <row r="30" spans="4:17" x14ac:dyDescent="0.2">
      <c r="D30" s="84">
        <v>22</v>
      </c>
      <c r="E30" s="297" t="s">
        <v>119</v>
      </c>
      <c r="F30" s="84">
        <v>16</v>
      </c>
      <c r="G30" s="90">
        <v>37019</v>
      </c>
      <c r="H30" s="84"/>
      <c r="I30" s="84" t="s">
        <v>71</v>
      </c>
      <c r="J30" s="84">
        <v>66</v>
      </c>
      <c r="K30" s="84"/>
      <c r="L30" s="84"/>
      <c r="M30" s="84"/>
      <c r="N30" s="84"/>
      <c r="O30" s="379" t="s">
        <v>72</v>
      </c>
      <c r="P30" s="381"/>
      <c r="Q30" s="84">
        <v>63</v>
      </c>
    </row>
    <row r="31" spans="4:17" x14ac:dyDescent="0.2">
      <c r="D31" s="84">
        <v>23</v>
      </c>
      <c r="E31" s="297" t="s">
        <v>121</v>
      </c>
      <c r="F31" s="84"/>
      <c r="G31" s="90">
        <v>37543</v>
      </c>
      <c r="H31" s="84"/>
      <c r="I31" s="84" t="s">
        <v>122</v>
      </c>
      <c r="J31" s="84"/>
      <c r="K31" s="84"/>
      <c r="L31" s="84"/>
      <c r="M31" s="84"/>
      <c r="N31" s="84"/>
      <c r="O31" s="379"/>
      <c r="P31" s="381"/>
      <c r="Q31" s="84" t="s">
        <v>170</v>
      </c>
    </row>
    <row r="32" spans="4:17" x14ac:dyDescent="0.2">
      <c r="D32" s="84">
        <v>24</v>
      </c>
      <c r="E32" s="297" t="s">
        <v>123</v>
      </c>
      <c r="F32" s="84">
        <v>16</v>
      </c>
      <c r="G32" s="90">
        <v>37083</v>
      </c>
      <c r="H32" s="84"/>
      <c r="I32" s="84" t="s">
        <v>78</v>
      </c>
      <c r="J32" s="84">
        <v>65.849999999999994</v>
      </c>
      <c r="K32" s="84"/>
      <c r="L32" s="84"/>
      <c r="M32" s="84"/>
      <c r="N32" s="84"/>
      <c r="O32" s="379"/>
      <c r="P32" s="381"/>
      <c r="Q32" s="84">
        <v>68</v>
      </c>
    </row>
    <row r="33" spans="4:17" x14ac:dyDescent="0.25">
      <c r="D33" s="84">
        <v>28</v>
      </c>
      <c r="E33" s="57" t="s">
        <v>127</v>
      </c>
      <c r="F33" s="56">
        <v>16</v>
      </c>
      <c r="G33" s="76">
        <v>36991</v>
      </c>
      <c r="H33" s="56"/>
      <c r="I33" s="37" t="s">
        <v>126</v>
      </c>
      <c r="J33" s="56">
        <v>61</v>
      </c>
      <c r="K33" s="56"/>
      <c r="L33" s="56"/>
      <c r="M33" s="56"/>
      <c r="N33" s="56"/>
      <c r="O33" s="382" t="s">
        <v>65</v>
      </c>
      <c r="P33" s="383"/>
      <c r="Q33" s="84">
        <v>63</v>
      </c>
    </row>
    <row r="34" spans="4:17" x14ac:dyDescent="0.25">
      <c r="D34" s="84">
        <v>30</v>
      </c>
      <c r="E34" s="57" t="s">
        <v>129</v>
      </c>
      <c r="F34" s="56">
        <v>16</v>
      </c>
      <c r="G34" s="76">
        <v>37406</v>
      </c>
      <c r="H34" s="56"/>
      <c r="I34" s="37" t="s">
        <v>126</v>
      </c>
      <c r="J34" s="56">
        <v>76.2</v>
      </c>
      <c r="K34" s="56"/>
      <c r="L34" s="56"/>
      <c r="M34" s="56"/>
      <c r="N34" s="56"/>
      <c r="O34" s="382" t="s">
        <v>65</v>
      </c>
      <c r="P34" s="383"/>
      <c r="Q34" s="84">
        <v>85</v>
      </c>
    </row>
    <row r="35" spans="4:17" x14ac:dyDescent="0.25">
      <c r="D35" s="84">
        <v>31</v>
      </c>
      <c r="E35" s="57" t="s">
        <v>130</v>
      </c>
      <c r="F35" s="56">
        <v>16</v>
      </c>
      <c r="G35" s="76">
        <v>37470</v>
      </c>
      <c r="H35" s="56"/>
      <c r="I35" s="37" t="s">
        <v>126</v>
      </c>
      <c r="J35" s="56">
        <v>71.900000000000006</v>
      </c>
      <c r="K35" s="56"/>
      <c r="L35" s="56"/>
      <c r="M35" s="56"/>
      <c r="N35" s="56"/>
      <c r="O35" s="382" t="s">
        <v>65</v>
      </c>
      <c r="P35" s="383"/>
      <c r="Q35" s="84">
        <v>73</v>
      </c>
    </row>
    <row r="36" spans="4:17" x14ac:dyDescent="0.25">
      <c r="D36" s="84">
        <v>32</v>
      </c>
      <c r="E36" s="57" t="s">
        <v>131</v>
      </c>
      <c r="F36" s="56">
        <v>24</v>
      </c>
      <c r="G36" s="76">
        <v>36930</v>
      </c>
      <c r="H36" s="56"/>
      <c r="I36" s="37" t="s">
        <v>126</v>
      </c>
      <c r="J36" s="56">
        <v>77</v>
      </c>
      <c r="K36" s="56"/>
      <c r="L36" s="56"/>
      <c r="M36" s="56"/>
      <c r="N36" s="56"/>
      <c r="O36" s="382" t="s">
        <v>65</v>
      </c>
      <c r="P36" s="383"/>
      <c r="Q36" s="84">
        <v>73</v>
      </c>
    </row>
    <row r="37" spans="4:17" x14ac:dyDescent="0.2">
      <c r="D37" s="84">
        <v>33</v>
      </c>
      <c r="E37" s="297" t="s">
        <v>76</v>
      </c>
      <c r="F37" s="84">
        <v>24</v>
      </c>
      <c r="G37" s="90">
        <v>36605</v>
      </c>
      <c r="H37" s="84"/>
      <c r="I37" s="84" t="s">
        <v>126</v>
      </c>
      <c r="J37" s="84">
        <v>76.5</v>
      </c>
      <c r="K37" s="84"/>
      <c r="L37" s="84"/>
      <c r="M37" s="84"/>
      <c r="N37" s="84"/>
      <c r="O37" s="379"/>
      <c r="P37" s="381"/>
      <c r="Q37" s="84">
        <v>78</v>
      </c>
    </row>
    <row r="38" spans="4:17" x14ac:dyDescent="0.2">
      <c r="D38" s="84">
        <v>34</v>
      </c>
      <c r="E38" s="297" t="s">
        <v>132</v>
      </c>
      <c r="F38" s="84">
        <v>24</v>
      </c>
      <c r="G38" s="90">
        <v>36933</v>
      </c>
      <c r="H38" s="84"/>
      <c r="I38" s="84" t="s">
        <v>126</v>
      </c>
      <c r="J38" s="84">
        <v>72.3</v>
      </c>
      <c r="K38" s="84"/>
      <c r="L38" s="84"/>
      <c r="M38" s="84"/>
      <c r="N38" s="84"/>
      <c r="O38" s="379"/>
      <c r="P38" s="381"/>
      <c r="Q38" s="84">
        <v>73</v>
      </c>
    </row>
    <row r="39" spans="4:17" x14ac:dyDescent="0.2">
      <c r="D39" s="84">
        <v>35</v>
      </c>
      <c r="E39" s="297" t="s">
        <v>133</v>
      </c>
      <c r="F39" s="84">
        <v>16</v>
      </c>
      <c r="G39" s="90">
        <v>36861</v>
      </c>
      <c r="H39" s="84"/>
      <c r="I39" s="84" t="s">
        <v>126</v>
      </c>
      <c r="J39" s="84">
        <v>58.9</v>
      </c>
      <c r="K39" s="84"/>
      <c r="L39" s="84"/>
      <c r="M39" s="84"/>
      <c r="N39" s="84"/>
      <c r="O39" s="379"/>
      <c r="P39" s="381"/>
      <c r="Q39" s="84">
        <v>63</v>
      </c>
    </row>
    <row r="40" spans="4:17" x14ac:dyDescent="0.25">
      <c r="D40" s="84">
        <v>36</v>
      </c>
      <c r="E40" s="297" t="s">
        <v>134</v>
      </c>
      <c r="F40" s="84">
        <v>16</v>
      </c>
      <c r="G40" s="90">
        <v>36686</v>
      </c>
      <c r="H40" s="84"/>
      <c r="I40" s="84" t="s">
        <v>126</v>
      </c>
      <c r="J40" s="84">
        <v>75.5</v>
      </c>
      <c r="K40" s="84"/>
      <c r="L40" s="84"/>
      <c r="M40" s="84"/>
      <c r="N40" s="84"/>
      <c r="O40" s="382" t="s">
        <v>65</v>
      </c>
      <c r="P40" s="383"/>
      <c r="Q40" s="84">
        <v>78</v>
      </c>
    </row>
    <row r="41" spans="4:17" x14ac:dyDescent="0.2">
      <c r="D41" s="84">
        <v>37</v>
      </c>
      <c r="E41" s="297" t="s">
        <v>77</v>
      </c>
      <c r="F41" s="84">
        <v>24</v>
      </c>
      <c r="G41" s="90">
        <v>35789</v>
      </c>
      <c r="H41" s="84"/>
      <c r="I41" s="84" t="s">
        <v>126</v>
      </c>
      <c r="J41" s="84">
        <v>70</v>
      </c>
      <c r="K41" s="84"/>
      <c r="L41" s="84"/>
      <c r="M41" s="84"/>
      <c r="N41" s="84"/>
      <c r="O41" s="379"/>
      <c r="P41" s="381"/>
      <c r="Q41" s="84">
        <v>73</v>
      </c>
    </row>
    <row r="42" spans="4:17" x14ac:dyDescent="0.2">
      <c r="D42" s="84">
        <v>38</v>
      </c>
      <c r="E42" s="297" t="s">
        <v>135</v>
      </c>
      <c r="F42" s="84"/>
      <c r="G42" s="90">
        <v>36079</v>
      </c>
      <c r="H42" s="84"/>
      <c r="I42" s="84" t="s">
        <v>126</v>
      </c>
      <c r="J42" s="84"/>
      <c r="K42" s="84"/>
      <c r="L42" s="84"/>
      <c r="M42" s="84"/>
      <c r="N42" s="84"/>
      <c r="O42" s="379"/>
      <c r="P42" s="381"/>
      <c r="Q42" s="84" t="s">
        <v>170</v>
      </c>
    </row>
    <row r="43" spans="4:17" x14ac:dyDescent="0.2">
      <c r="D43" s="84">
        <v>39</v>
      </c>
      <c r="E43" s="297" t="s">
        <v>136</v>
      </c>
      <c r="F43" s="84"/>
      <c r="G43" s="90">
        <v>36671</v>
      </c>
      <c r="H43" s="84"/>
      <c r="I43" s="84" t="s">
        <v>126</v>
      </c>
      <c r="J43" s="84"/>
      <c r="K43" s="84"/>
      <c r="L43" s="84"/>
      <c r="M43" s="84"/>
      <c r="N43" s="84"/>
      <c r="O43" s="379"/>
      <c r="P43" s="381"/>
      <c r="Q43" s="84" t="s">
        <v>170</v>
      </c>
    </row>
    <row r="44" spans="4:17" x14ac:dyDescent="0.25">
      <c r="D44" s="84">
        <v>40</v>
      </c>
      <c r="E44" s="57" t="s">
        <v>137</v>
      </c>
      <c r="F44" s="56">
        <v>16</v>
      </c>
      <c r="G44" s="76">
        <v>36949</v>
      </c>
      <c r="H44" s="56"/>
      <c r="I44" s="37" t="s">
        <v>126</v>
      </c>
      <c r="J44" s="56">
        <v>69</v>
      </c>
      <c r="K44" s="56"/>
      <c r="L44" s="56"/>
      <c r="M44" s="56"/>
      <c r="N44" s="56"/>
      <c r="O44" s="382" t="s">
        <v>65</v>
      </c>
      <c r="P44" s="383"/>
      <c r="Q44" s="84">
        <v>73</v>
      </c>
    </row>
    <row r="45" spans="4:17" x14ac:dyDescent="0.25">
      <c r="D45" s="84">
        <v>42</v>
      </c>
      <c r="E45" s="57" t="s">
        <v>139</v>
      </c>
      <c r="F45" s="56">
        <v>16</v>
      </c>
      <c r="G45" s="76">
        <v>36396</v>
      </c>
      <c r="H45" s="56"/>
      <c r="I45" s="37" t="s">
        <v>82</v>
      </c>
      <c r="J45" s="56">
        <v>75.8</v>
      </c>
      <c r="K45" s="56"/>
      <c r="L45" s="56"/>
      <c r="M45" s="56"/>
      <c r="N45" s="56"/>
      <c r="O45" s="382" t="s">
        <v>184</v>
      </c>
      <c r="P45" s="383"/>
      <c r="Q45" s="84">
        <v>78</v>
      </c>
    </row>
    <row r="46" spans="4:17" x14ac:dyDescent="0.25">
      <c r="D46" s="84">
        <v>43</v>
      </c>
      <c r="E46" s="57" t="s">
        <v>140</v>
      </c>
      <c r="F46" s="56">
        <v>16</v>
      </c>
      <c r="G46" s="76">
        <v>36902</v>
      </c>
      <c r="H46" s="56"/>
      <c r="I46" s="37" t="s">
        <v>82</v>
      </c>
      <c r="J46" s="56">
        <v>71.75</v>
      </c>
      <c r="K46" s="56"/>
      <c r="L46" s="56"/>
      <c r="M46" s="56"/>
      <c r="N46" s="56"/>
      <c r="O46" s="382" t="s">
        <v>184</v>
      </c>
      <c r="P46" s="383"/>
      <c r="Q46" s="84">
        <v>73</v>
      </c>
    </row>
    <row r="47" spans="4:17" x14ac:dyDescent="0.25">
      <c r="D47" s="84">
        <v>44</v>
      </c>
      <c r="E47" s="57" t="s">
        <v>141</v>
      </c>
      <c r="F47" s="56">
        <v>16</v>
      </c>
      <c r="G47" s="76">
        <v>35877</v>
      </c>
      <c r="H47" s="56"/>
      <c r="I47" s="37" t="s">
        <v>82</v>
      </c>
      <c r="J47" s="56">
        <v>76.2</v>
      </c>
      <c r="K47" s="56"/>
      <c r="L47" s="56"/>
      <c r="M47" s="56"/>
      <c r="N47" s="56"/>
      <c r="O47" s="382" t="s">
        <v>184</v>
      </c>
      <c r="P47" s="383"/>
      <c r="Q47" s="84">
        <v>73</v>
      </c>
    </row>
    <row r="48" spans="4:17" x14ac:dyDescent="0.25">
      <c r="D48" s="84">
        <v>46</v>
      </c>
      <c r="E48" s="57" t="s">
        <v>142</v>
      </c>
      <c r="F48" s="56">
        <v>16</v>
      </c>
      <c r="G48" s="76">
        <v>36195</v>
      </c>
      <c r="H48" s="56"/>
      <c r="I48" s="37" t="s">
        <v>82</v>
      </c>
      <c r="J48" s="56"/>
      <c r="K48" s="56"/>
      <c r="L48" s="56"/>
      <c r="M48" s="56"/>
      <c r="N48" s="56"/>
      <c r="O48" s="382" t="s">
        <v>184</v>
      </c>
      <c r="P48" s="383"/>
      <c r="Q48" s="84" t="s">
        <v>170</v>
      </c>
    </row>
    <row r="49" spans="4:17" x14ac:dyDescent="0.25">
      <c r="D49" s="84">
        <v>47</v>
      </c>
      <c r="E49" s="57" t="s">
        <v>143</v>
      </c>
      <c r="F49" s="56">
        <v>16</v>
      </c>
      <c r="G49" s="76">
        <v>36850</v>
      </c>
      <c r="H49" s="56"/>
      <c r="I49" s="37" t="s">
        <v>82</v>
      </c>
      <c r="J49" s="56"/>
      <c r="K49" s="56"/>
      <c r="L49" s="56"/>
      <c r="M49" s="56"/>
      <c r="N49" s="56"/>
      <c r="O49" s="382" t="s">
        <v>184</v>
      </c>
      <c r="P49" s="383"/>
      <c r="Q49" s="84" t="s">
        <v>170</v>
      </c>
    </row>
    <row r="50" spans="4:17" x14ac:dyDescent="0.25">
      <c r="D50" s="84">
        <v>48</v>
      </c>
      <c r="E50" s="57" t="s">
        <v>144</v>
      </c>
      <c r="F50" s="56">
        <v>16</v>
      </c>
      <c r="G50" s="76">
        <v>36192</v>
      </c>
      <c r="H50" s="56"/>
      <c r="I50" s="37" t="s">
        <v>82</v>
      </c>
      <c r="J50" s="56">
        <v>74.900000000000006</v>
      </c>
      <c r="K50" s="56"/>
      <c r="L50" s="56"/>
      <c r="M50" s="56"/>
      <c r="N50" s="56"/>
      <c r="O50" s="382" t="s">
        <v>184</v>
      </c>
      <c r="P50" s="383"/>
      <c r="Q50" s="84">
        <v>78</v>
      </c>
    </row>
    <row r="51" spans="4:17" x14ac:dyDescent="0.25">
      <c r="D51" s="84">
        <v>49</v>
      </c>
      <c r="E51" s="57" t="s">
        <v>145</v>
      </c>
      <c r="F51" s="56">
        <v>16</v>
      </c>
      <c r="G51" s="76">
        <v>37108</v>
      </c>
      <c r="H51" s="56"/>
      <c r="I51" s="37" t="s">
        <v>61</v>
      </c>
      <c r="J51" s="56">
        <v>77.400000000000006</v>
      </c>
      <c r="K51" s="56"/>
      <c r="L51" s="56"/>
      <c r="M51" s="56"/>
      <c r="N51" s="56"/>
      <c r="O51" s="382" t="s">
        <v>62</v>
      </c>
      <c r="P51" s="383"/>
      <c r="Q51" s="84">
        <v>85</v>
      </c>
    </row>
    <row r="52" spans="4:17" x14ac:dyDescent="0.25">
      <c r="D52" s="84">
        <v>50</v>
      </c>
      <c r="E52" s="57" t="s">
        <v>146</v>
      </c>
      <c r="F52" s="56">
        <v>16</v>
      </c>
      <c r="G52" s="76">
        <v>36665</v>
      </c>
      <c r="H52" s="56"/>
      <c r="I52" s="37" t="s">
        <v>61</v>
      </c>
      <c r="J52" s="56"/>
      <c r="K52" s="56"/>
      <c r="L52" s="56"/>
      <c r="M52" s="56"/>
      <c r="N52" s="56"/>
      <c r="O52" s="382" t="s">
        <v>62</v>
      </c>
      <c r="P52" s="383"/>
      <c r="Q52" s="84">
        <v>85</v>
      </c>
    </row>
    <row r="53" spans="4:17" x14ac:dyDescent="0.25">
      <c r="D53" s="84">
        <v>51</v>
      </c>
      <c r="E53" s="57" t="s">
        <v>147</v>
      </c>
      <c r="F53" s="56">
        <v>16</v>
      </c>
      <c r="G53" s="76">
        <v>36887</v>
      </c>
      <c r="H53" s="56"/>
      <c r="I53" s="37" t="s">
        <v>61</v>
      </c>
      <c r="J53" s="56">
        <v>62.7</v>
      </c>
      <c r="K53" s="56"/>
      <c r="L53" s="56"/>
      <c r="M53" s="56"/>
      <c r="N53" s="56"/>
      <c r="O53" s="382" t="s">
        <v>62</v>
      </c>
      <c r="P53" s="383"/>
      <c r="Q53" s="84">
        <v>73</v>
      </c>
    </row>
    <row r="54" spans="4:17" x14ac:dyDescent="0.25">
      <c r="D54" s="84">
        <v>52</v>
      </c>
      <c r="E54" s="57" t="s">
        <v>80</v>
      </c>
      <c r="F54" s="56">
        <v>16</v>
      </c>
      <c r="G54" s="76">
        <v>36306</v>
      </c>
      <c r="H54" s="56"/>
      <c r="I54" s="37" t="s">
        <v>61</v>
      </c>
      <c r="J54" s="56">
        <v>71.95</v>
      </c>
      <c r="K54" s="56"/>
      <c r="L54" s="56"/>
      <c r="M54" s="56"/>
      <c r="N54" s="56"/>
      <c r="O54" s="382" t="s">
        <v>62</v>
      </c>
      <c r="P54" s="383"/>
      <c r="Q54" s="84" t="s">
        <v>170</v>
      </c>
    </row>
    <row r="55" spans="4:17" x14ac:dyDescent="0.2">
      <c r="D55" s="84">
        <v>53</v>
      </c>
      <c r="E55" s="297" t="s">
        <v>73</v>
      </c>
      <c r="F55" s="84"/>
      <c r="G55" s="90">
        <v>34914</v>
      </c>
      <c r="H55" s="84"/>
      <c r="I55" s="84" t="s">
        <v>61</v>
      </c>
      <c r="J55" s="84"/>
      <c r="K55" s="84"/>
      <c r="L55" s="84"/>
      <c r="M55" s="84"/>
      <c r="N55" s="84"/>
      <c r="O55" s="379"/>
      <c r="P55" s="381"/>
      <c r="Q55" s="84" t="s">
        <v>170</v>
      </c>
    </row>
    <row r="56" spans="4:17" x14ac:dyDescent="0.2">
      <c r="D56" s="84">
        <v>54</v>
      </c>
      <c r="E56" s="297" t="s">
        <v>149</v>
      </c>
      <c r="F56" s="84"/>
      <c r="G56" s="90">
        <v>35786</v>
      </c>
      <c r="H56" s="84"/>
      <c r="I56" s="84" t="s">
        <v>61</v>
      </c>
      <c r="J56" s="84"/>
      <c r="K56" s="84"/>
      <c r="L56" s="84"/>
      <c r="M56" s="84"/>
      <c r="N56" s="84"/>
      <c r="O56" s="379"/>
      <c r="P56" s="381"/>
      <c r="Q56" s="84" t="s">
        <v>170</v>
      </c>
    </row>
    <row r="57" spans="4:17" x14ac:dyDescent="0.25">
      <c r="D57" s="84">
        <v>55</v>
      </c>
      <c r="E57" s="57" t="s">
        <v>81</v>
      </c>
      <c r="F57" s="56">
        <v>16</v>
      </c>
      <c r="G57" s="76">
        <v>35632</v>
      </c>
      <c r="H57" s="56"/>
      <c r="I57" s="37" t="s">
        <v>61</v>
      </c>
      <c r="J57" s="56">
        <v>70.5</v>
      </c>
      <c r="K57" s="56"/>
      <c r="L57" s="56"/>
      <c r="M57" s="56"/>
      <c r="N57" s="56"/>
      <c r="O57" s="382" t="s">
        <v>60</v>
      </c>
      <c r="P57" s="383"/>
      <c r="Q57" s="84">
        <v>73</v>
      </c>
    </row>
    <row r="58" spans="4:17" x14ac:dyDescent="0.2">
      <c r="D58" s="84">
        <v>56</v>
      </c>
      <c r="E58" s="298" t="s">
        <v>83</v>
      </c>
      <c r="F58" s="84"/>
      <c r="G58" s="90">
        <v>35870</v>
      </c>
      <c r="H58" s="84"/>
      <c r="I58" s="84" t="s">
        <v>63</v>
      </c>
      <c r="J58" s="84"/>
      <c r="K58" s="84"/>
      <c r="L58" s="84"/>
      <c r="M58" s="84"/>
      <c r="N58" s="84"/>
      <c r="O58" s="379"/>
      <c r="P58" s="381"/>
      <c r="Q58" s="84">
        <v>85</v>
      </c>
    </row>
    <row r="59" spans="4:17" x14ac:dyDescent="0.2">
      <c r="D59" s="84">
        <v>57</v>
      </c>
      <c r="E59" s="297" t="s">
        <v>150</v>
      </c>
      <c r="F59" s="84">
        <v>24</v>
      </c>
      <c r="G59" s="90">
        <v>37403</v>
      </c>
      <c r="H59" s="84"/>
      <c r="I59" s="84" t="s">
        <v>63</v>
      </c>
      <c r="J59" s="84">
        <v>71.400000000000006</v>
      </c>
      <c r="K59" s="84"/>
      <c r="L59" s="84"/>
      <c r="M59" s="84"/>
      <c r="N59" s="84"/>
      <c r="O59" s="379" t="s">
        <v>183</v>
      </c>
      <c r="P59" s="381"/>
      <c r="Q59" s="84">
        <v>73</v>
      </c>
    </row>
    <row r="60" spans="4:17" ht="15.75" customHeight="1" x14ac:dyDescent="0.2">
      <c r="D60" s="84">
        <v>58</v>
      </c>
      <c r="E60" s="297" t="s">
        <v>151</v>
      </c>
      <c r="F60" s="84"/>
      <c r="G60" s="90">
        <v>37453</v>
      </c>
      <c r="H60" s="84"/>
      <c r="I60" s="84" t="s">
        <v>63</v>
      </c>
      <c r="J60" s="84"/>
      <c r="K60" s="84"/>
      <c r="L60" s="84"/>
      <c r="M60" s="84"/>
      <c r="N60" s="84"/>
      <c r="O60" s="379" t="s">
        <v>183</v>
      </c>
      <c r="P60" s="381"/>
      <c r="Q60" s="84">
        <v>85</v>
      </c>
    </row>
    <row r="61" spans="4:17" x14ac:dyDescent="0.2">
      <c r="D61" s="84">
        <v>59</v>
      </c>
      <c r="E61" s="297" t="s">
        <v>152</v>
      </c>
      <c r="F61" s="84"/>
      <c r="G61" s="90">
        <v>36969</v>
      </c>
      <c r="H61" s="84"/>
      <c r="I61" s="84" t="s">
        <v>63</v>
      </c>
      <c r="J61" s="84"/>
      <c r="K61" s="84"/>
      <c r="L61" s="84"/>
      <c r="M61" s="84"/>
      <c r="N61" s="84"/>
      <c r="O61" s="379" t="s">
        <v>183</v>
      </c>
      <c r="P61" s="381"/>
      <c r="Q61" s="84">
        <v>85</v>
      </c>
    </row>
    <row r="62" spans="4:17" ht="15.75" customHeight="1" x14ac:dyDescent="0.2">
      <c r="D62" s="91">
        <v>60</v>
      </c>
      <c r="E62" s="299" t="s">
        <v>153</v>
      </c>
      <c r="F62" s="91">
        <v>12</v>
      </c>
      <c r="G62" s="92">
        <v>37227</v>
      </c>
      <c r="H62" s="91"/>
      <c r="I62" s="91" t="s">
        <v>63</v>
      </c>
      <c r="J62" s="91">
        <v>69.3</v>
      </c>
      <c r="K62" s="91"/>
      <c r="L62" s="91"/>
      <c r="M62" s="91"/>
      <c r="N62" s="91"/>
      <c r="O62" s="379" t="s">
        <v>183</v>
      </c>
      <c r="P62" s="381"/>
      <c r="Q62" s="91" t="s">
        <v>171</v>
      </c>
    </row>
    <row r="63" spans="4:17" ht="15.75" customHeight="1" x14ac:dyDescent="0.2">
      <c r="D63" s="84">
        <v>61</v>
      </c>
      <c r="E63" s="297" t="s">
        <v>179</v>
      </c>
      <c r="F63" s="84">
        <v>16</v>
      </c>
      <c r="G63" s="90">
        <v>37523</v>
      </c>
      <c r="H63" s="84"/>
      <c r="I63" s="84" t="s">
        <v>63</v>
      </c>
      <c r="J63" s="84">
        <v>65.599999999999994</v>
      </c>
      <c r="K63" s="84"/>
      <c r="L63" s="84"/>
      <c r="M63" s="84"/>
      <c r="N63" s="84"/>
      <c r="O63" s="379" t="s">
        <v>183</v>
      </c>
      <c r="P63" s="381"/>
      <c r="Q63" s="84">
        <v>68</v>
      </c>
    </row>
    <row r="64" spans="4:17" ht="15.75" customHeight="1" x14ac:dyDescent="0.2">
      <c r="D64" s="84">
        <v>62</v>
      </c>
      <c r="E64" s="297" t="s">
        <v>155</v>
      </c>
      <c r="F64" s="84">
        <v>16</v>
      </c>
      <c r="G64" s="90">
        <v>37523</v>
      </c>
      <c r="H64" s="84"/>
      <c r="I64" s="84" t="s">
        <v>63</v>
      </c>
      <c r="J64" s="84">
        <v>75.900000000000006</v>
      </c>
      <c r="K64" s="84"/>
      <c r="L64" s="84"/>
      <c r="M64" s="84"/>
      <c r="N64" s="84"/>
      <c r="O64" s="379" t="s">
        <v>183</v>
      </c>
      <c r="P64" s="381"/>
      <c r="Q64" s="84">
        <v>78</v>
      </c>
    </row>
    <row r="65" spans="4:17" ht="15.75" customHeight="1" x14ac:dyDescent="0.2">
      <c r="D65" s="91">
        <v>64</v>
      </c>
      <c r="E65" s="299" t="s">
        <v>157</v>
      </c>
      <c r="F65" s="91">
        <v>12</v>
      </c>
      <c r="G65" s="92">
        <v>37285</v>
      </c>
      <c r="H65" s="91"/>
      <c r="I65" s="91" t="s">
        <v>63</v>
      </c>
      <c r="J65" s="91">
        <v>63</v>
      </c>
      <c r="K65" s="91"/>
      <c r="L65" s="91"/>
      <c r="M65" s="91"/>
      <c r="N65" s="91"/>
      <c r="O65" s="379" t="s">
        <v>183</v>
      </c>
      <c r="P65" s="381"/>
      <c r="Q65" s="91">
        <v>63</v>
      </c>
    </row>
    <row r="66" spans="4:17" ht="15.75" customHeight="1" x14ac:dyDescent="0.2">
      <c r="D66" s="84">
        <v>66</v>
      </c>
      <c r="E66" s="297" t="s">
        <v>159</v>
      </c>
      <c r="F66" s="84"/>
      <c r="G66" s="90">
        <v>37134</v>
      </c>
      <c r="H66" s="84"/>
      <c r="I66" s="84" t="s">
        <v>63</v>
      </c>
      <c r="J66" s="84"/>
      <c r="K66" s="84"/>
      <c r="L66" s="84"/>
      <c r="M66" s="84"/>
      <c r="N66" s="84"/>
      <c r="O66" s="379" t="s">
        <v>183</v>
      </c>
      <c r="P66" s="381"/>
      <c r="Q66" s="84">
        <v>85</v>
      </c>
    </row>
    <row r="67" spans="4:17" ht="15.75" customHeight="1" x14ac:dyDescent="0.2">
      <c r="D67" s="84">
        <v>67</v>
      </c>
      <c r="E67" s="297" t="s">
        <v>160</v>
      </c>
      <c r="F67" s="84"/>
      <c r="G67" s="90">
        <v>37500</v>
      </c>
      <c r="H67" s="84"/>
      <c r="I67" s="84" t="s">
        <v>63</v>
      </c>
      <c r="J67" s="84"/>
      <c r="K67" s="84"/>
      <c r="L67" s="84"/>
      <c r="M67" s="84"/>
      <c r="N67" s="84"/>
      <c r="O67" s="379" t="s">
        <v>183</v>
      </c>
      <c r="P67" s="381"/>
      <c r="Q67" s="84" t="s">
        <v>170</v>
      </c>
    </row>
    <row r="68" spans="4:17" ht="15.75" customHeight="1" x14ac:dyDescent="0.2">
      <c r="D68" s="84">
        <v>68</v>
      </c>
      <c r="E68" s="297" t="s">
        <v>161</v>
      </c>
      <c r="F68" s="84"/>
      <c r="G68" s="90">
        <v>37190</v>
      </c>
      <c r="H68" s="84"/>
      <c r="I68" s="84" t="s">
        <v>63</v>
      </c>
      <c r="J68" s="84"/>
      <c r="K68" s="84"/>
      <c r="L68" s="84"/>
      <c r="M68" s="84"/>
      <c r="N68" s="84"/>
      <c r="O68" s="379" t="s">
        <v>183</v>
      </c>
      <c r="P68" s="381"/>
      <c r="Q68" s="84" t="s">
        <v>170</v>
      </c>
    </row>
    <row r="69" spans="4:17" ht="15.75" customHeight="1" x14ac:dyDescent="0.2">
      <c r="D69" s="84">
        <v>69</v>
      </c>
      <c r="E69" s="297" t="s">
        <v>162</v>
      </c>
      <c r="F69" s="84"/>
      <c r="G69" s="90">
        <v>37450</v>
      </c>
      <c r="H69" s="84"/>
      <c r="I69" s="84" t="s">
        <v>63</v>
      </c>
      <c r="J69" s="84"/>
      <c r="K69" s="84"/>
      <c r="L69" s="84"/>
      <c r="M69" s="84"/>
      <c r="N69" s="84"/>
      <c r="O69" s="379" t="s">
        <v>183</v>
      </c>
      <c r="P69" s="381"/>
      <c r="Q69" s="84" t="s">
        <v>170</v>
      </c>
    </row>
    <row r="70" spans="4:17" ht="15.75" customHeight="1" x14ac:dyDescent="0.2">
      <c r="D70" s="84">
        <v>70</v>
      </c>
      <c r="E70" s="297" t="s">
        <v>181</v>
      </c>
      <c r="F70" s="84"/>
      <c r="G70" s="90">
        <v>35769</v>
      </c>
      <c r="H70" s="84"/>
      <c r="I70" s="84" t="s">
        <v>180</v>
      </c>
      <c r="J70" s="84"/>
      <c r="K70" s="84"/>
      <c r="L70" s="84"/>
      <c r="M70" s="84"/>
      <c r="N70" s="84"/>
      <c r="O70" s="379" t="s">
        <v>182</v>
      </c>
      <c r="P70" s="381"/>
      <c r="Q70" s="84" t="s">
        <v>170</v>
      </c>
    </row>
    <row r="71" spans="4:17" ht="15.75" customHeight="1" x14ac:dyDescent="0.2">
      <c r="D71" s="84">
        <v>71</v>
      </c>
      <c r="E71" s="297" t="s">
        <v>192</v>
      </c>
      <c r="F71" s="84"/>
      <c r="G71" s="90">
        <v>37606</v>
      </c>
      <c r="H71" s="84"/>
      <c r="I71" s="84" t="s">
        <v>215</v>
      </c>
      <c r="J71" s="84"/>
      <c r="K71" s="84"/>
      <c r="L71" s="84"/>
      <c r="M71" s="84"/>
      <c r="N71" s="84"/>
      <c r="O71" s="379" t="s">
        <v>191</v>
      </c>
      <c r="P71" s="380"/>
      <c r="Q71" s="84" t="s">
        <v>170</v>
      </c>
    </row>
    <row r="72" spans="4:17" ht="17.25" customHeight="1" x14ac:dyDescent="0.2"/>
    <row r="73" spans="4:17" ht="18.75" customHeight="1" x14ac:dyDescent="0.2"/>
  </sheetData>
  <autoFilter ref="D8:Q8" xr:uid="{00000000-0009-0000-0000-00000E000000}">
    <filterColumn colId="11" showButton="0"/>
  </autoFilter>
  <mergeCells count="63">
    <mergeCell ref="O39:P39"/>
    <mergeCell ref="O46:P46"/>
    <mergeCell ref="O47:P47"/>
    <mergeCell ref="O48:P48"/>
    <mergeCell ref="O49:P49"/>
    <mergeCell ref="O41:P41"/>
    <mergeCell ref="O42:P42"/>
    <mergeCell ref="O43:P43"/>
    <mergeCell ref="O44:P44"/>
    <mergeCell ref="O45:P45"/>
    <mergeCell ref="O24:P24"/>
    <mergeCell ref="O25:P25"/>
    <mergeCell ref="O40:P40"/>
    <mergeCell ref="O32:P32"/>
    <mergeCell ref="O33:P33"/>
    <mergeCell ref="O26:P26"/>
    <mergeCell ref="O27:P27"/>
    <mergeCell ref="O28:P28"/>
    <mergeCell ref="O29:P29"/>
    <mergeCell ref="O30:P30"/>
    <mergeCell ref="O31:P31"/>
    <mergeCell ref="O34:P34"/>
    <mergeCell ref="O35:P35"/>
    <mergeCell ref="O36:P36"/>
    <mergeCell ref="O37:P37"/>
    <mergeCell ref="O38:P38"/>
    <mergeCell ref="O19:P19"/>
    <mergeCell ref="O20:P20"/>
    <mergeCell ref="O21:P21"/>
    <mergeCell ref="O22:P22"/>
    <mergeCell ref="O23:P23"/>
    <mergeCell ref="O14:P14"/>
    <mergeCell ref="O15:P15"/>
    <mergeCell ref="O16:P16"/>
    <mergeCell ref="O17:P17"/>
    <mergeCell ref="O18:P18"/>
    <mergeCell ref="O9:P9"/>
    <mergeCell ref="O10:P10"/>
    <mergeCell ref="O11:P11"/>
    <mergeCell ref="O12:P12"/>
    <mergeCell ref="O13:P13"/>
    <mergeCell ref="O60:P60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1:P61"/>
    <mergeCell ref="O62:P62"/>
    <mergeCell ref="O63:P63"/>
    <mergeCell ref="O64:P64"/>
    <mergeCell ref="O65:P65"/>
    <mergeCell ref="O71:P71"/>
    <mergeCell ref="O66:P66"/>
    <mergeCell ref="O67:P67"/>
    <mergeCell ref="O68:P68"/>
    <mergeCell ref="O69:P69"/>
    <mergeCell ref="O70:P7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D5:Q74"/>
  <sheetViews>
    <sheetView topLeftCell="B43" zoomScale="98" zoomScaleNormal="98" workbookViewId="0">
      <selection activeCell="Q57" sqref="D57:Q74"/>
    </sheetView>
  </sheetViews>
  <sheetFormatPr defaultColWidth="11.85546875" defaultRowHeight="12.75" x14ac:dyDescent="0.2"/>
  <cols>
    <col min="1" max="16384" width="11.85546875" style="115"/>
  </cols>
  <sheetData>
    <row r="5" spans="4:17" ht="15.75" x14ac:dyDescent="0.2">
      <c r="D5" s="97" t="s">
        <v>20</v>
      </c>
      <c r="E5" s="97" t="s">
        <v>19</v>
      </c>
      <c r="F5" s="97" t="s">
        <v>29</v>
      </c>
      <c r="G5" s="97" t="s">
        <v>25</v>
      </c>
      <c r="H5" s="97" t="s">
        <v>24</v>
      </c>
      <c r="I5" s="97" t="s">
        <v>8</v>
      </c>
      <c r="J5" s="97" t="s">
        <v>9</v>
      </c>
      <c r="K5" s="97" t="s">
        <v>4</v>
      </c>
      <c r="L5" s="97" t="s">
        <v>7</v>
      </c>
      <c r="M5" s="97" t="s">
        <v>11</v>
      </c>
      <c r="N5" s="97" t="s">
        <v>12</v>
      </c>
      <c r="O5" s="98" t="s">
        <v>18</v>
      </c>
      <c r="P5" s="99"/>
      <c r="Q5" s="100" t="s">
        <v>169</v>
      </c>
    </row>
    <row r="6" spans="4:17" ht="15.75" x14ac:dyDescent="0.2">
      <c r="D6" s="101">
        <v>5</v>
      </c>
      <c r="E6" s="101" t="s">
        <v>101</v>
      </c>
      <c r="F6" s="101"/>
      <c r="G6" s="109">
        <v>36531</v>
      </c>
      <c r="H6" s="101"/>
      <c r="I6" s="101" t="s">
        <v>105</v>
      </c>
      <c r="J6" s="101"/>
      <c r="K6" s="101"/>
      <c r="L6" s="101"/>
      <c r="M6" s="101"/>
      <c r="N6" s="101"/>
      <c r="O6" s="107"/>
      <c r="P6" s="108"/>
      <c r="Q6" s="101">
        <v>63</v>
      </c>
    </row>
    <row r="7" spans="4:17" ht="15.75" x14ac:dyDescent="0.2">
      <c r="D7" s="101">
        <v>22</v>
      </c>
      <c r="E7" s="101" t="s">
        <v>119</v>
      </c>
      <c r="F7" s="101"/>
      <c r="G7" s="109">
        <v>37019</v>
      </c>
      <c r="H7" s="101"/>
      <c r="I7" s="101" t="s">
        <v>71</v>
      </c>
      <c r="J7" s="101"/>
      <c r="K7" s="101"/>
      <c r="L7" s="101"/>
      <c r="M7" s="101"/>
      <c r="N7" s="101"/>
      <c r="O7" s="107"/>
      <c r="P7" s="108"/>
      <c r="Q7" s="101">
        <v>63</v>
      </c>
    </row>
    <row r="8" spans="4:17" ht="15.75" x14ac:dyDescent="0.2">
      <c r="D8" s="101">
        <v>28</v>
      </c>
      <c r="E8" s="101" t="s">
        <v>127</v>
      </c>
      <c r="F8" s="101"/>
      <c r="G8" s="109">
        <v>36991</v>
      </c>
      <c r="H8" s="101"/>
      <c r="I8" s="101" t="s">
        <v>126</v>
      </c>
      <c r="J8" s="101"/>
      <c r="K8" s="101"/>
      <c r="L8" s="101"/>
      <c r="M8" s="101"/>
      <c r="N8" s="101"/>
      <c r="O8" s="107"/>
      <c r="P8" s="108"/>
      <c r="Q8" s="101">
        <v>63</v>
      </c>
    </row>
    <row r="9" spans="4:17" ht="15.75" x14ac:dyDescent="0.2">
      <c r="D9" s="101">
        <v>35</v>
      </c>
      <c r="E9" s="101" t="s">
        <v>133</v>
      </c>
      <c r="F9" s="101"/>
      <c r="G9" s="109">
        <v>36861</v>
      </c>
      <c r="H9" s="101"/>
      <c r="I9" s="101" t="s">
        <v>126</v>
      </c>
      <c r="J9" s="101"/>
      <c r="K9" s="101"/>
      <c r="L9" s="101"/>
      <c r="M9" s="101"/>
      <c r="N9" s="101"/>
      <c r="O9" s="107"/>
      <c r="P9" s="108"/>
      <c r="Q9" s="101">
        <v>63</v>
      </c>
    </row>
    <row r="10" spans="4:17" ht="15.75" x14ac:dyDescent="0.2">
      <c r="D10" s="101">
        <v>63</v>
      </c>
      <c r="E10" s="101" t="s">
        <v>156</v>
      </c>
      <c r="F10" s="101"/>
      <c r="G10" s="109">
        <v>37493</v>
      </c>
      <c r="H10" s="101"/>
      <c r="I10" s="101" t="s">
        <v>63</v>
      </c>
      <c r="J10" s="101"/>
      <c r="K10" s="101"/>
      <c r="L10" s="101"/>
      <c r="M10" s="101"/>
      <c r="N10" s="101"/>
      <c r="O10" s="107"/>
      <c r="P10" s="108"/>
      <c r="Q10" s="101">
        <v>63</v>
      </c>
    </row>
    <row r="11" spans="4:17" ht="15.75" x14ac:dyDescent="0.2">
      <c r="D11" s="101">
        <v>6</v>
      </c>
      <c r="E11" s="101" t="s">
        <v>102</v>
      </c>
      <c r="F11" s="101"/>
      <c r="G11" s="109">
        <v>36773</v>
      </c>
      <c r="H11" s="101"/>
      <c r="I11" s="101" t="s">
        <v>105</v>
      </c>
      <c r="J11" s="101"/>
      <c r="K11" s="101"/>
      <c r="L11" s="101"/>
      <c r="M11" s="101"/>
      <c r="N11" s="101"/>
      <c r="O11" s="107"/>
      <c r="P11" s="108"/>
      <c r="Q11" s="101">
        <v>68</v>
      </c>
    </row>
    <row r="12" spans="4:17" ht="15.75" x14ac:dyDescent="0.2">
      <c r="D12" s="101">
        <v>19</v>
      </c>
      <c r="E12" s="101" t="s">
        <v>116</v>
      </c>
      <c r="F12" s="101"/>
      <c r="G12" s="109">
        <v>37129</v>
      </c>
      <c r="H12" s="101"/>
      <c r="I12" s="101" t="s">
        <v>71</v>
      </c>
      <c r="J12" s="101"/>
      <c r="K12" s="101"/>
      <c r="L12" s="101"/>
      <c r="M12" s="101"/>
      <c r="N12" s="101"/>
      <c r="O12" s="107"/>
      <c r="P12" s="108"/>
      <c r="Q12" s="101">
        <v>68</v>
      </c>
    </row>
    <row r="13" spans="4:17" ht="15.75" x14ac:dyDescent="0.2">
      <c r="D13" s="101">
        <v>24</v>
      </c>
      <c r="E13" s="101" t="s">
        <v>123</v>
      </c>
      <c r="F13" s="101"/>
      <c r="G13" s="109">
        <v>37083</v>
      </c>
      <c r="H13" s="101"/>
      <c r="I13" s="101" t="s">
        <v>78</v>
      </c>
      <c r="J13" s="101"/>
      <c r="K13" s="101"/>
      <c r="L13" s="101"/>
      <c r="M13" s="101"/>
      <c r="N13" s="101"/>
      <c r="O13" s="107"/>
      <c r="P13" s="108"/>
      <c r="Q13" s="101">
        <v>68</v>
      </c>
    </row>
    <row r="14" spans="4:17" ht="15.75" x14ac:dyDescent="0.2">
      <c r="D14" s="101">
        <v>61</v>
      </c>
      <c r="E14" s="101" t="s">
        <v>154</v>
      </c>
      <c r="F14" s="101"/>
      <c r="G14" s="109">
        <v>37523</v>
      </c>
      <c r="H14" s="101"/>
      <c r="I14" s="101" t="s">
        <v>63</v>
      </c>
      <c r="J14" s="101"/>
      <c r="K14" s="101"/>
      <c r="L14" s="101"/>
      <c r="M14" s="101"/>
      <c r="N14" s="101"/>
      <c r="O14" s="107"/>
      <c r="P14" s="108"/>
      <c r="Q14" s="101">
        <v>68</v>
      </c>
    </row>
    <row r="15" spans="4:17" ht="15.75" x14ac:dyDescent="0.2">
      <c r="D15" s="101">
        <v>2</v>
      </c>
      <c r="E15" s="102" t="s">
        <v>97</v>
      </c>
      <c r="F15" s="102"/>
      <c r="G15" s="103">
        <v>36676</v>
      </c>
      <c r="H15" s="102"/>
      <c r="I15" s="102" t="s">
        <v>99</v>
      </c>
      <c r="J15" s="104"/>
      <c r="K15" s="105"/>
      <c r="L15" s="105"/>
      <c r="M15" s="102"/>
      <c r="N15" s="106"/>
      <c r="O15" s="107" t="s">
        <v>120</v>
      </c>
      <c r="P15" s="108"/>
      <c r="Q15" s="101">
        <v>73</v>
      </c>
    </row>
    <row r="16" spans="4:17" ht="15.75" x14ac:dyDescent="0.2">
      <c r="D16" s="101">
        <v>13</v>
      </c>
      <c r="E16" s="101" t="s">
        <v>110</v>
      </c>
      <c r="F16" s="101"/>
      <c r="G16" s="109">
        <v>36157</v>
      </c>
      <c r="H16" s="101"/>
      <c r="I16" s="101" t="s">
        <v>71</v>
      </c>
      <c r="J16" s="101"/>
      <c r="K16" s="101"/>
      <c r="L16" s="101"/>
      <c r="M16" s="101"/>
      <c r="N16" s="101"/>
      <c r="O16" s="107"/>
      <c r="P16" s="108"/>
      <c r="Q16" s="101">
        <v>73</v>
      </c>
    </row>
    <row r="17" spans="4:17" ht="15.75" x14ac:dyDescent="0.2">
      <c r="D17" s="101">
        <v>17</v>
      </c>
      <c r="E17" s="101" t="s">
        <v>114</v>
      </c>
      <c r="F17" s="101"/>
      <c r="G17" s="109">
        <v>37198</v>
      </c>
      <c r="H17" s="101"/>
      <c r="I17" s="101" t="s">
        <v>71</v>
      </c>
      <c r="J17" s="101"/>
      <c r="K17" s="101"/>
      <c r="L17" s="101"/>
      <c r="M17" s="101"/>
      <c r="N17" s="101"/>
      <c r="O17" s="107"/>
      <c r="P17" s="108"/>
      <c r="Q17" s="101">
        <v>73</v>
      </c>
    </row>
    <row r="18" spans="4:17" ht="15.75" x14ac:dyDescent="0.2">
      <c r="D18" s="101">
        <v>21</v>
      </c>
      <c r="E18" s="101" t="s">
        <v>118</v>
      </c>
      <c r="F18" s="101"/>
      <c r="G18" s="109">
        <v>36157</v>
      </c>
      <c r="H18" s="101"/>
      <c r="I18" s="101" t="s">
        <v>71</v>
      </c>
      <c r="J18" s="101"/>
      <c r="K18" s="101"/>
      <c r="L18" s="101"/>
      <c r="M18" s="101"/>
      <c r="N18" s="101"/>
      <c r="O18" s="107"/>
      <c r="P18" s="108"/>
      <c r="Q18" s="101">
        <v>73</v>
      </c>
    </row>
    <row r="19" spans="4:17" ht="15.75" x14ac:dyDescent="0.2">
      <c r="D19" s="101">
        <v>29</v>
      </c>
      <c r="E19" s="101" t="s">
        <v>128</v>
      </c>
      <c r="F19" s="101"/>
      <c r="G19" s="109">
        <v>36873</v>
      </c>
      <c r="H19" s="101"/>
      <c r="I19" s="101" t="s">
        <v>126</v>
      </c>
      <c r="J19" s="101"/>
      <c r="K19" s="101"/>
      <c r="L19" s="101"/>
      <c r="M19" s="101"/>
      <c r="N19" s="101"/>
      <c r="O19" s="107"/>
      <c r="P19" s="108"/>
      <c r="Q19" s="101">
        <v>73</v>
      </c>
    </row>
    <row r="20" spans="4:17" ht="15.75" x14ac:dyDescent="0.2">
      <c r="D20" s="101">
        <v>31</v>
      </c>
      <c r="E20" s="101" t="s">
        <v>130</v>
      </c>
      <c r="F20" s="101"/>
      <c r="G20" s="109">
        <v>37470</v>
      </c>
      <c r="H20" s="101"/>
      <c r="I20" s="101" t="s">
        <v>126</v>
      </c>
      <c r="J20" s="101"/>
      <c r="K20" s="101"/>
      <c r="L20" s="101"/>
      <c r="M20" s="101"/>
      <c r="N20" s="101"/>
      <c r="O20" s="107"/>
      <c r="P20" s="108"/>
      <c r="Q20" s="101">
        <v>73</v>
      </c>
    </row>
    <row r="21" spans="4:17" ht="15.75" x14ac:dyDescent="0.2">
      <c r="D21" s="101">
        <v>32</v>
      </c>
      <c r="E21" s="101" t="s">
        <v>131</v>
      </c>
      <c r="F21" s="101"/>
      <c r="G21" s="109">
        <v>36930</v>
      </c>
      <c r="H21" s="101"/>
      <c r="I21" s="101" t="s">
        <v>126</v>
      </c>
      <c r="J21" s="101"/>
      <c r="K21" s="101"/>
      <c r="L21" s="101"/>
      <c r="M21" s="101"/>
      <c r="N21" s="101"/>
      <c r="O21" s="107"/>
      <c r="P21" s="108"/>
      <c r="Q21" s="101">
        <v>73</v>
      </c>
    </row>
    <row r="22" spans="4:17" ht="15.75" x14ac:dyDescent="0.2">
      <c r="D22" s="101">
        <v>34</v>
      </c>
      <c r="E22" s="101" t="s">
        <v>132</v>
      </c>
      <c r="F22" s="101"/>
      <c r="G22" s="109">
        <v>36933</v>
      </c>
      <c r="H22" s="101"/>
      <c r="I22" s="101" t="s">
        <v>126</v>
      </c>
      <c r="J22" s="101"/>
      <c r="K22" s="101"/>
      <c r="L22" s="101"/>
      <c r="M22" s="101"/>
      <c r="N22" s="101"/>
      <c r="O22" s="107"/>
      <c r="P22" s="108"/>
      <c r="Q22" s="101">
        <v>73</v>
      </c>
    </row>
    <row r="23" spans="4:17" ht="15.75" x14ac:dyDescent="0.2">
      <c r="D23" s="101">
        <v>37</v>
      </c>
      <c r="E23" s="101" t="s">
        <v>77</v>
      </c>
      <c r="F23" s="101"/>
      <c r="G23" s="109">
        <v>35789</v>
      </c>
      <c r="H23" s="101"/>
      <c r="I23" s="101" t="s">
        <v>126</v>
      </c>
      <c r="J23" s="101"/>
      <c r="K23" s="101"/>
      <c r="L23" s="101"/>
      <c r="M23" s="101"/>
      <c r="N23" s="101"/>
      <c r="O23" s="107"/>
      <c r="P23" s="108"/>
      <c r="Q23" s="101">
        <v>73</v>
      </c>
    </row>
    <row r="24" spans="4:17" ht="15.75" x14ac:dyDescent="0.2">
      <c r="D24" s="101">
        <v>40</v>
      </c>
      <c r="E24" s="101" t="s">
        <v>137</v>
      </c>
      <c r="F24" s="101"/>
      <c r="G24" s="109">
        <v>36949</v>
      </c>
      <c r="H24" s="101"/>
      <c r="I24" s="101" t="s">
        <v>126</v>
      </c>
      <c r="J24" s="101"/>
      <c r="K24" s="101"/>
      <c r="L24" s="101"/>
      <c r="M24" s="101"/>
      <c r="N24" s="101"/>
      <c r="O24" s="107"/>
      <c r="P24" s="108"/>
      <c r="Q24" s="101">
        <v>73</v>
      </c>
    </row>
    <row r="25" spans="4:17" ht="15.75" x14ac:dyDescent="0.2">
      <c r="D25" s="101">
        <v>43</v>
      </c>
      <c r="E25" s="101" t="s">
        <v>140</v>
      </c>
      <c r="F25" s="101"/>
      <c r="G25" s="109">
        <v>36902</v>
      </c>
      <c r="H25" s="101"/>
      <c r="I25" s="101" t="s">
        <v>82</v>
      </c>
      <c r="J25" s="101"/>
      <c r="K25" s="101"/>
      <c r="L25" s="101"/>
      <c r="M25" s="101"/>
      <c r="N25" s="101"/>
      <c r="O25" s="107"/>
      <c r="P25" s="108"/>
      <c r="Q25" s="101">
        <v>73</v>
      </c>
    </row>
    <row r="26" spans="4:17" ht="15.75" x14ac:dyDescent="0.2">
      <c r="D26" s="101">
        <v>44</v>
      </c>
      <c r="E26" s="101" t="s">
        <v>141</v>
      </c>
      <c r="F26" s="101"/>
      <c r="G26" s="109">
        <v>35877</v>
      </c>
      <c r="H26" s="101"/>
      <c r="I26" s="101" t="s">
        <v>82</v>
      </c>
      <c r="J26" s="101"/>
      <c r="K26" s="101"/>
      <c r="L26" s="101"/>
      <c r="M26" s="101"/>
      <c r="N26" s="101"/>
      <c r="O26" s="107"/>
      <c r="P26" s="108"/>
      <c r="Q26" s="101">
        <v>73</v>
      </c>
    </row>
    <row r="27" spans="4:17" ht="15.75" x14ac:dyDescent="0.2">
      <c r="D27" s="101">
        <v>50</v>
      </c>
      <c r="E27" s="101" t="s">
        <v>147</v>
      </c>
      <c r="F27" s="101"/>
      <c r="G27" s="109">
        <v>36887</v>
      </c>
      <c r="H27" s="101"/>
      <c r="I27" s="101" t="s">
        <v>61</v>
      </c>
      <c r="J27" s="101"/>
      <c r="K27" s="101"/>
      <c r="L27" s="101"/>
      <c r="M27" s="101"/>
      <c r="N27" s="101"/>
      <c r="O27" s="107"/>
      <c r="P27" s="108"/>
      <c r="Q27" s="101">
        <v>73</v>
      </c>
    </row>
    <row r="28" spans="4:17" ht="15.75" x14ac:dyDescent="0.2">
      <c r="D28" s="101">
        <v>51</v>
      </c>
      <c r="E28" s="101" t="s">
        <v>80</v>
      </c>
      <c r="F28" s="101"/>
      <c r="G28" s="109">
        <v>36306</v>
      </c>
      <c r="H28" s="101"/>
      <c r="I28" s="101" t="s">
        <v>61</v>
      </c>
      <c r="J28" s="101"/>
      <c r="K28" s="101"/>
      <c r="L28" s="101"/>
      <c r="M28" s="101"/>
      <c r="N28" s="101"/>
      <c r="O28" s="107"/>
      <c r="P28" s="108"/>
      <c r="Q28" s="101">
        <v>73</v>
      </c>
    </row>
    <row r="29" spans="4:17" ht="15.75" x14ac:dyDescent="0.2">
      <c r="D29" s="101">
        <v>55</v>
      </c>
      <c r="E29" s="101" t="s">
        <v>81</v>
      </c>
      <c r="F29" s="101"/>
      <c r="G29" s="109">
        <v>35632</v>
      </c>
      <c r="H29" s="101"/>
      <c r="I29" s="101" t="s">
        <v>61</v>
      </c>
      <c r="J29" s="101"/>
      <c r="K29" s="101"/>
      <c r="L29" s="101"/>
      <c r="M29" s="101"/>
      <c r="N29" s="101"/>
      <c r="O29" s="107"/>
      <c r="P29" s="108"/>
      <c r="Q29" s="101">
        <v>73</v>
      </c>
    </row>
    <row r="30" spans="4:17" ht="15.75" x14ac:dyDescent="0.2">
      <c r="D30" s="101">
        <v>57</v>
      </c>
      <c r="E30" s="101" t="s">
        <v>150</v>
      </c>
      <c r="F30" s="101"/>
      <c r="G30" s="109">
        <v>37403</v>
      </c>
      <c r="H30" s="101"/>
      <c r="I30" s="101" t="s">
        <v>63</v>
      </c>
      <c r="J30" s="101"/>
      <c r="K30" s="101"/>
      <c r="L30" s="101"/>
      <c r="M30" s="101"/>
      <c r="N30" s="101"/>
      <c r="O30" s="107"/>
      <c r="P30" s="108"/>
      <c r="Q30" s="101">
        <v>73</v>
      </c>
    </row>
    <row r="31" spans="4:17" ht="15.75" x14ac:dyDescent="0.2">
      <c r="D31" s="101">
        <v>65</v>
      </c>
      <c r="E31" s="101" t="s">
        <v>158</v>
      </c>
      <c r="F31" s="101"/>
      <c r="G31" s="109">
        <v>37487</v>
      </c>
      <c r="H31" s="101"/>
      <c r="I31" s="101" t="s">
        <v>63</v>
      </c>
      <c r="J31" s="101"/>
      <c r="K31" s="101"/>
      <c r="L31" s="101"/>
      <c r="M31" s="101"/>
      <c r="N31" s="101"/>
      <c r="O31" s="107"/>
      <c r="P31" s="108"/>
      <c r="Q31" s="101">
        <v>73</v>
      </c>
    </row>
    <row r="32" spans="4:17" ht="15.75" x14ac:dyDescent="0.2">
      <c r="D32" s="101">
        <v>11</v>
      </c>
      <c r="E32" s="101" t="s">
        <v>108</v>
      </c>
      <c r="F32" s="101"/>
      <c r="G32" s="109">
        <v>36935</v>
      </c>
      <c r="H32" s="101"/>
      <c r="I32" s="101" t="s">
        <v>71</v>
      </c>
      <c r="J32" s="101"/>
      <c r="K32" s="101"/>
      <c r="L32" s="101"/>
      <c r="M32" s="101"/>
      <c r="N32" s="101"/>
      <c r="O32" s="107"/>
      <c r="P32" s="108"/>
      <c r="Q32" s="101">
        <v>78</v>
      </c>
    </row>
    <row r="33" spans="4:17" ht="15.75" x14ac:dyDescent="0.2">
      <c r="D33" s="101">
        <v>12</v>
      </c>
      <c r="E33" s="101" t="s">
        <v>109</v>
      </c>
      <c r="F33" s="101"/>
      <c r="G33" s="109">
        <v>36951</v>
      </c>
      <c r="H33" s="101"/>
      <c r="I33" s="101" t="s">
        <v>71</v>
      </c>
      <c r="J33" s="101"/>
      <c r="K33" s="101"/>
      <c r="L33" s="101"/>
      <c r="M33" s="101"/>
      <c r="N33" s="101"/>
      <c r="O33" s="107"/>
      <c r="P33" s="108"/>
      <c r="Q33" s="101">
        <v>78</v>
      </c>
    </row>
    <row r="34" spans="4:17" ht="15.75" x14ac:dyDescent="0.2">
      <c r="D34" s="101">
        <v>14</v>
      </c>
      <c r="E34" s="101" t="s">
        <v>111</v>
      </c>
      <c r="F34" s="101"/>
      <c r="G34" s="109">
        <v>37273</v>
      </c>
      <c r="H34" s="101"/>
      <c r="I34" s="101" t="s">
        <v>71</v>
      </c>
      <c r="J34" s="101"/>
      <c r="K34" s="101"/>
      <c r="L34" s="101"/>
      <c r="M34" s="101"/>
      <c r="N34" s="101"/>
      <c r="O34" s="107"/>
      <c r="P34" s="108"/>
      <c r="Q34" s="101">
        <v>78</v>
      </c>
    </row>
    <row r="35" spans="4:17" ht="15.75" x14ac:dyDescent="0.2">
      <c r="D35" s="101">
        <v>16</v>
      </c>
      <c r="E35" s="101" t="s">
        <v>113</v>
      </c>
      <c r="F35" s="101"/>
      <c r="G35" s="109">
        <v>37330</v>
      </c>
      <c r="H35" s="101"/>
      <c r="I35" s="101" t="s">
        <v>71</v>
      </c>
      <c r="J35" s="101"/>
      <c r="K35" s="101"/>
      <c r="L35" s="101"/>
      <c r="M35" s="101"/>
      <c r="N35" s="101"/>
      <c r="O35" s="107"/>
      <c r="P35" s="108"/>
      <c r="Q35" s="101">
        <v>78</v>
      </c>
    </row>
    <row r="36" spans="4:17" ht="15.75" x14ac:dyDescent="0.2">
      <c r="D36" s="101">
        <v>25</v>
      </c>
      <c r="E36" s="101" t="s">
        <v>124</v>
      </c>
      <c r="F36" s="101"/>
      <c r="G36" s="109">
        <v>37778</v>
      </c>
      <c r="H36" s="101"/>
      <c r="I36" s="101" t="s">
        <v>78</v>
      </c>
      <c r="J36" s="101"/>
      <c r="K36" s="101"/>
      <c r="L36" s="101"/>
      <c r="M36" s="101"/>
      <c r="N36" s="101"/>
      <c r="O36" s="107"/>
      <c r="P36" s="108"/>
      <c r="Q36" s="101">
        <v>78</v>
      </c>
    </row>
    <row r="37" spans="4:17" ht="15.75" x14ac:dyDescent="0.2">
      <c r="D37" s="101">
        <v>33</v>
      </c>
      <c r="E37" s="101" t="s">
        <v>76</v>
      </c>
      <c r="F37" s="101"/>
      <c r="G37" s="109">
        <v>36605</v>
      </c>
      <c r="H37" s="101"/>
      <c r="I37" s="101" t="s">
        <v>126</v>
      </c>
      <c r="J37" s="101"/>
      <c r="K37" s="101"/>
      <c r="L37" s="101"/>
      <c r="M37" s="101"/>
      <c r="N37" s="101"/>
      <c r="O37" s="107"/>
      <c r="P37" s="108"/>
      <c r="Q37" s="101">
        <v>78</v>
      </c>
    </row>
    <row r="38" spans="4:17" ht="15.75" x14ac:dyDescent="0.2">
      <c r="D38" s="101">
        <v>36</v>
      </c>
      <c r="E38" s="101" t="s">
        <v>134</v>
      </c>
      <c r="F38" s="101"/>
      <c r="G38" s="109">
        <v>36686</v>
      </c>
      <c r="H38" s="101"/>
      <c r="I38" s="101" t="s">
        <v>126</v>
      </c>
      <c r="J38" s="101"/>
      <c r="K38" s="101"/>
      <c r="L38" s="101"/>
      <c r="M38" s="101"/>
      <c r="N38" s="101"/>
      <c r="O38" s="107"/>
      <c r="P38" s="108"/>
      <c r="Q38" s="101">
        <v>78</v>
      </c>
    </row>
    <row r="39" spans="4:17" ht="15.75" x14ac:dyDescent="0.2">
      <c r="D39" s="101">
        <v>41</v>
      </c>
      <c r="E39" s="101" t="s">
        <v>138</v>
      </c>
      <c r="F39" s="101"/>
      <c r="G39" s="109">
        <v>36674</v>
      </c>
      <c r="H39" s="101"/>
      <c r="I39" s="101" t="s">
        <v>126</v>
      </c>
      <c r="J39" s="101"/>
      <c r="K39" s="101"/>
      <c r="L39" s="101"/>
      <c r="M39" s="101"/>
      <c r="N39" s="101"/>
      <c r="O39" s="107"/>
      <c r="P39" s="108"/>
      <c r="Q39" s="101">
        <v>78</v>
      </c>
    </row>
    <row r="40" spans="4:17" ht="15.75" x14ac:dyDescent="0.2">
      <c r="D40" s="101">
        <v>42</v>
      </c>
      <c r="E40" s="101" t="s">
        <v>139</v>
      </c>
      <c r="F40" s="101"/>
      <c r="G40" s="109">
        <v>36396</v>
      </c>
      <c r="H40" s="101"/>
      <c r="I40" s="101" t="s">
        <v>82</v>
      </c>
      <c r="J40" s="101"/>
      <c r="K40" s="101"/>
      <c r="L40" s="101"/>
      <c r="M40" s="101"/>
      <c r="N40" s="101"/>
      <c r="O40" s="107"/>
      <c r="P40" s="108"/>
      <c r="Q40" s="101">
        <v>78</v>
      </c>
    </row>
    <row r="41" spans="4:17" ht="15.75" x14ac:dyDescent="0.2">
      <c r="D41" s="101">
        <v>47</v>
      </c>
      <c r="E41" s="101" t="s">
        <v>144</v>
      </c>
      <c r="F41" s="101"/>
      <c r="G41" s="109">
        <v>36192</v>
      </c>
      <c r="H41" s="101"/>
      <c r="I41" s="101" t="s">
        <v>82</v>
      </c>
      <c r="J41" s="101"/>
      <c r="K41" s="101"/>
      <c r="L41" s="101"/>
      <c r="M41" s="101"/>
      <c r="N41" s="101"/>
      <c r="O41" s="107"/>
      <c r="P41" s="108"/>
      <c r="Q41" s="101">
        <v>78</v>
      </c>
    </row>
    <row r="42" spans="4:17" ht="15.75" x14ac:dyDescent="0.2">
      <c r="D42" s="101">
        <v>48</v>
      </c>
      <c r="E42" s="101" t="s">
        <v>145</v>
      </c>
      <c r="F42" s="101"/>
      <c r="G42" s="109">
        <v>37108</v>
      </c>
      <c r="H42" s="101"/>
      <c r="I42" s="101" t="s">
        <v>61</v>
      </c>
      <c r="J42" s="101"/>
      <c r="K42" s="101"/>
      <c r="L42" s="101"/>
      <c r="M42" s="101"/>
      <c r="N42" s="101"/>
      <c r="O42" s="107"/>
      <c r="P42" s="108"/>
      <c r="Q42" s="101">
        <v>78</v>
      </c>
    </row>
    <row r="43" spans="4:17" ht="15.75" x14ac:dyDescent="0.2">
      <c r="D43" s="101">
        <v>62</v>
      </c>
      <c r="E43" s="101" t="s">
        <v>155</v>
      </c>
      <c r="F43" s="101"/>
      <c r="G43" s="109">
        <v>37523</v>
      </c>
      <c r="H43" s="101"/>
      <c r="I43" s="101" t="s">
        <v>63</v>
      </c>
      <c r="J43" s="101"/>
      <c r="K43" s="101"/>
      <c r="L43" s="101"/>
      <c r="M43" s="101"/>
      <c r="N43" s="101"/>
      <c r="O43" s="107"/>
      <c r="P43" s="108"/>
      <c r="Q43" s="101">
        <v>78</v>
      </c>
    </row>
    <row r="44" spans="4:17" ht="15.75" x14ac:dyDescent="0.2">
      <c r="D44" s="101">
        <v>3</v>
      </c>
      <c r="E44" s="101" t="s">
        <v>98</v>
      </c>
      <c r="F44" s="101"/>
      <c r="G44" s="109">
        <v>36315</v>
      </c>
      <c r="H44" s="101"/>
      <c r="I44" s="102" t="s">
        <v>99</v>
      </c>
      <c r="J44" s="101"/>
      <c r="K44" s="101"/>
      <c r="L44" s="101"/>
      <c r="M44" s="101"/>
      <c r="N44" s="101"/>
      <c r="O44" s="107" t="s">
        <v>120</v>
      </c>
      <c r="P44" s="108"/>
      <c r="Q44" s="101">
        <v>85</v>
      </c>
    </row>
    <row r="45" spans="4:17" ht="15.75" x14ac:dyDescent="0.2">
      <c r="D45" s="101">
        <v>8</v>
      </c>
      <c r="E45" s="101" t="s">
        <v>104</v>
      </c>
      <c r="F45" s="101"/>
      <c r="G45" s="109">
        <v>37476</v>
      </c>
      <c r="H45" s="101"/>
      <c r="I45" s="101" t="s">
        <v>105</v>
      </c>
      <c r="J45" s="101"/>
      <c r="K45" s="101"/>
      <c r="L45" s="101"/>
      <c r="M45" s="101"/>
      <c r="N45" s="101"/>
      <c r="O45" s="107"/>
      <c r="P45" s="108"/>
      <c r="Q45" s="101">
        <v>85</v>
      </c>
    </row>
    <row r="46" spans="4:17" ht="15.75" x14ac:dyDescent="0.2">
      <c r="D46" s="101">
        <v>9</v>
      </c>
      <c r="E46" s="101" t="s">
        <v>106</v>
      </c>
      <c r="F46" s="101"/>
      <c r="G46" s="109">
        <v>36495</v>
      </c>
      <c r="H46" s="101"/>
      <c r="I46" s="101" t="s">
        <v>71</v>
      </c>
      <c r="J46" s="101"/>
      <c r="K46" s="101"/>
      <c r="L46" s="101"/>
      <c r="M46" s="101"/>
      <c r="N46" s="101"/>
      <c r="O46" s="107"/>
      <c r="P46" s="108"/>
      <c r="Q46" s="101">
        <v>85</v>
      </c>
    </row>
    <row r="47" spans="4:17" ht="15.75" x14ac:dyDescent="0.2">
      <c r="D47" s="101">
        <v>20</v>
      </c>
      <c r="E47" s="101" t="s">
        <v>117</v>
      </c>
      <c r="F47" s="101"/>
      <c r="G47" s="109">
        <v>37583</v>
      </c>
      <c r="H47" s="101"/>
      <c r="I47" s="101" t="s">
        <v>71</v>
      </c>
      <c r="J47" s="101"/>
      <c r="K47" s="101"/>
      <c r="L47" s="101"/>
      <c r="M47" s="101"/>
      <c r="N47" s="101"/>
      <c r="O47" s="107"/>
      <c r="P47" s="108"/>
      <c r="Q47" s="101">
        <v>85</v>
      </c>
    </row>
    <row r="48" spans="4:17" ht="15.75" x14ac:dyDescent="0.2">
      <c r="D48" s="101">
        <v>27</v>
      </c>
      <c r="E48" s="101" t="s">
        <v>79</v>
      </c>
      <c r="F48" s="101"/>
      <c r="G48" s="109">
        <v>36488</v>
      </c>
      <c r="H48" s="101"/>
      <c r="I48" s="101" t="s">
        <v>78</v>
      </c>
      <c r="J48" s="101"/>
      <c r="K48" s="101"/>
      <c r="L48" s="101"/>
      <c r="M48" s="101"/>
      <c r="N48" s="101"/>
      <c r="O48" s="107"/>
      <c r="P48" s="108"/>
      <c r="Q48" s="101">
        <v>85</v>
      </c>
    </row>
    <row r="49" spans="4:17" ht="15.75" x14ac:dyDescent="0.2">
      <c r="D49" s="101">
        <v>30</v>
      </c>
      <c r="E49" s="101" t="s">
        <v>129</v>
      </c>
      <c r="F49" s="101"/>
      <c r="G49" s="109">
        <v>37406</v>
      </c>
      <c r="H49" s="101"/>
      <c r="I49" s="101" t="s">
        <v>126</v>
      </c>
      <c r="J49" s="101"/>
      <c r="K49" s="101"/>
      <c r="L49" s="101"/>
      <c r="M49" s="101"/>
      <c r="N49" s="101"/>
      <c r="O49" s="107"/>
      <c r="P49" s="108"/>
      <c r="Q49" s="101">
        <v>85</v>
      </c>
    </row>
    <row r="50" spans="4:17" ht="15.75" x14ac:dyDescent="0.2">
      <c r="D50" s="101">
        <v>49</v>
      </c>
      <c r="E50" s="101" t="s">
        <v>146</v>
      </c>
      <c r="F50" s="101"/>
      <c r="G50" s="109">
        <v>36665</v>
      </c>
      <c r="H50" s="101"/>
      <c r="I50" s="101" t="s">
        <v>61</v>
      </c>
      <c r="J50" s="101"/>
      <c r="K50" s="101"/>
      <c r="L50" s="101"/>
      <c r="M50" s="101"/>
      <c r="N50" s="101"/>
      <c r="O50" s="107"/>
      <c r="P50" s="108"/>
      <c r="Q50" s="101">
        <v>85</v>
      </c>
    </row>
    <row r="51" spans="4:17" ht="15.75" x14ac:dyDescent="0.2">
      <c r="D51" s="101">
        <v>56</v>
      </c>
      <c r="E51" s="101" t="s">
        <v>83</v>
      </c>
      <c r="F51" s="101"/>
      <c r="G51" s="109">
        <v>35870</v>
      </c>
      <c r="H51" s="101"/>
      <c r="I51" s="101" t="s">
        <v>63</v>
      </c>
      <c r="J51" s="101"/>
      <c r="K51" s="101"/>
      <c r="L51" s="101"/>
      <c r="M51" s="101"/>
      <c r="N51" s="101"/>
      <c r="O51" s="107"/>
      <c r="P51" s="108"/>
      <c r="Q51" s="101">
        <v>85</v>
      </c>
    </row>
    <row r="52" spans="4:17" ht="15.75" x14ac:dyDescent="0.2">
      <c r="D52" s="101">
        <v>58</v>
      </c>
      <c r="E52" s="101" t="s">
        <v>151</v>
      </c>
      <c r="F52" s="101"/>
      <c r="G52" s="109">
        <v>37453</v>
      </c>
      <c r="H52" s="101"/>
      <c r="I52" s="101" t="s">
        <v>63</v>
      </c>
      <c r="J52" s="101"/>
      <c r="K52" s="101"/>
      <c r="L52" s="101"/>
      <c r="M52" s="101"/>
      <c r="N52" s="101"/>
      <c r="O52" s="107"/>
      <c r="P52" s="108"/>
      <c r="Q52" s="101">
        <v>85</v>
      </c>
    </row>
    <row r="53" spans="4:17" ht="15.75" x14ac:dyDescent="0.2">
      <c r="D53" s="101">
        <v>59</v>
      </c>
      <c r="E53" s="101" t="s">
        <v>152</v>
      </c>
      <c r="F53" s="101"/>
      <c r="G53" s="109">
        <v>36969</v>
      </c>
      <c r="H53" s="101"/>
      <c r="I53" s="101" t="s">
        <v>63</v>
      </c>
      <c r="J53" s="101"/>
      <c r="K53" s="101"/>
      <c r="L53" s="101"/>
      <c r="M53" s="101"/>
      <c r="N53" s="101"/>
      <c r="O53" s="107"/>
      <c r="P53" s="108"/>
      <c r="Q53" s="101">
        <v>85</v>
      </c>
    </row>
    <row r="54" spans="4:17" ht="15.75" x14ac:dyDescent="0.2">
      <c r="D54" s="101">
        <v>66</v>
      </c>
      <c r="E54" s="101" t="s">
        <v>159</v>
      </c>
      <c r="F54" s="101"/>
      <c r="G54" s="109">
        <v>37134</v>
      </c>
      <c r="H54" s="101"/>
      <c r="I54" s="101" t="s">
        <v>63</v>
      </c>
      <c r="J54" s="101"/>
      <c r="K54" s="101"/>
      <c r="L54" s="101"/>
      <c r="M54" s="101"/>
      <c r="N54" s="101"/>
      <c r="O54" s="107"/>
      <c r="P54" s="108"/>
      <c r="Q54" s="101">
        <v>85</v>
      </c>
    </row>
    <row r="55" spans="4:17" ht="15.75" x14ac:dyDescent="0.2">
      <c r="D55" s="111">
        <v>60</v>
      </c>
      <c r="E55" s="111" t="s">
        <v>153</v>
      </c>
      <c r="F55" s="111"/>
      <c r="G55" s="112">
        <v>37227</v>
      </c>
      <c r="H55" s="111"/>
      <c r="I55" s="111" t="s">
        <v>63</v>
      </c>
      <c r="J55" s="111"/>
      <c r="K55" s="111"/>
      <c r="L55" s="111"/>
      <c r="M55" s="111"/>
      <c r="N55" s="111"/>
      <c r="O55" s="113"/>
      <c r="P55" s="114"/>
      <c r="Q55" s="111" t="s">
        <v>171</v>
      </c>
    </row>
    <row r="56" spans="4:17" ht="15.75" x14ac:dyDescent="0.2">
      <c r="D56" s="111">
        <v>64</v>
      </c>
      <c r="E56" s="111" t="s">
        <v>157</v>
      </c>
      <c r="F56" s="111"/>
      <c r="G56" s="112">
        <v>37285</v>
      </c>
      <c r="H56" s="111"/>
      <c r="I56" s="111" t="s">
        <v>63</v>
      </c>
      <c r="J56" s="111"/>
      <c r="K56" s="111"/>
      <c r="L56" s="111"/>
      <c r="M56" s="111"/>
      <c r="N56" s="111"/>
      <c r="O56" s="113"/>
      <c r="P56" s="114"/>
      <c r="Q56" s="111" t="s">
        <v>171</v>
      </c>
    </row>
    <row r="57" spans="4:17" ht="15.75" x14ac:dyDescent="0.2">
      <c r="D57" s="101">
        <v>1</v>
      </c>
      <c r="E57" s="102" t="s">
        <v>93</v>
      </c>
      <c r="F57" s="102"/>
      <c r="G57" s="103">
        <v>36885</v>
      </c>
      <c r="H57" s="102"/>
      <c r="I57" s="102" t="s">
        <v>99</v>
      </c>
      <c r="J57" s="104"/>
      <c r="K57" s="105"/>
      <c r="L57" s="105"/>
      <c r="M57" s="102"/>
      <c r="N57" s="106"/>
      <c r="O57" s="107" t="s">
        <v>120</v>
      </c>
      <c r="P57" s="108"/>
      <c r="Q57" s="101" t="s">
        <v>170</v>
      </c>
    </row>
    <row r="58" spans="4:17" ht="15.75" x14ac:dyDescent="0.2">
      <c r="D58" s="101">
        <v>4</v>
      </c>
      <c r="E58" s="101" t="s">
        <v>100</v>
      </c>
      <c r="F58" s="101"/>
      <c r="G58" s="109">
        <v>37275</v>
      </c>
      <c r="H58" s="101"/>
      <c r="I58" s="101" t="s">
        <v>105</v>
      </c>
      <c r="J58" s="101"/>
      <c r="K58" s="101"/>
      <c r="L58" s="101"/>
      <c r="M58" s="101"/>
      <c r="N58" s="101"/>
      <c r="O58" s="107"/>
      <c r="P58" s="108"/>
      <c r="Q58" s="101" t="s">
        <v>170</v>
      </c>
    </row>
    <row r="59" spans="4:17" ht="15.75" x14ac:dyDescent="0.2">
      <c r="D59" s="101">
        <v>7</v>
      </c>
      <c r="E59" s="101" t="s">
        <v>103</v>
      </c>
      <c r="F59" s="101"/>
      <c r="G59" s="109">
        <v>36595</v>
      </c>
      <c r="H59" s="101"/>
      <c r="I59" s="101" t="s">
        <v>105</v>
      </c>
      <c r="J59" s="101"/>
      <c r="K59" s="101"/>
      <c r="L59" s="101"/>
      <c r="M59" s="101"/>
      <c r="N59" s="101"/>
      <c r="O59" s="107"/>
      <c r="P59" s="108"/>
      <c r="Q59" s="101" t="s">
        <v>170</v>
      </c>
    </row>
    <row r="60" spans="4:17" ht="15.75" x14ac:dyDescent="0.2">
      <c r="D60" s="101">
        <v>10</v>
      </c>
      <c r="E60" s="101" t="s">
        <v>107</v>
      </c>
      <c r="F60" s="101"/>
      <c r="G60" s="109">
        <v>37445</v>
      </c>
      <c r="H60" s="101"/>
      <c r="I60" s="101" t="s">
        <v>71</v>
      </c>
      <c r="J60" s="101"/>
      <c r="K60" s="101"/>
      <c r="L60" s="101"/>
      <c r="M60" s="101"/>
      <c r="N60" s="101"/>
      <c r="O60" s="107"/>
      <c r="P60" s="108"/>
      <c r="Q60" s="101" t="s">
        <v>170</v>
      </c>
    </row>
    <row r="61" spans="4:17" ht="15.75" x14ac:dyDescent="0.2">
      <c r="D61" s="101">
        <v>15</v>
      </c>
      <c r="E61" s="110" t="s">
        <v>112</v>
      </c>
      <c r="F61" s="101"/>
      <c r="G61" s="109">
        <v>37767</v>
      </c>
      <c r="H61" s="101"/>
      <c r="I61" s="101" t="s">
        <v>71</v>
      </c>
      <c r="J61" s="101"/>
      <c r="K61" s="101"/>
      <c r="L61" s="101"/>
      <c r="M61" s="101"/>
      <c r="N61" s="101"/>
      <c r="O61" s="107"/>
      <c r="P61" s="108"/>
      <c r="Q61" s="101" t="s">
        <v>170</v>
      </c>
    </row>
    <row r="62" spans="4:17" ht="15.75" x14ac:dyDescent="0.2">
      <c r="D62" s="101">
        <v>18</v>
      </c>
      <c r="E62" s="101" t="s">
        <v>115</v>
      </c>
      <c r="F62" s="101"/>
      <c r="G62" s="109">
        <v>36580</v>
      </c>
      <c r="H62" s="101"/>
      <c r="I62" s="101" t="s">
        <v>71</v>
      </c>
      <c r="J62" s="101"/>
      <c r="K62" s="101"/>
      <c r="L62" s="101"/>
      <c r="M62" s="101"/>
      <c r="N62" s="101"/>
      <c r="O62" s="107"/>
      <c r="P62" s="108"/>
      <c r="Q62" s="101" t="s">
        <v>170</v>
      </c>
    </row>
    <row r="63" spans="4:17" ht="15.75" x14ac:dyDescent="0.2">
      <c r="D63" s="101">
        <v>23</v>
      </c>
      <c r="E63" s="101" t="s">
        <v>121</v>
      </c>
      <c r="F63" s="101"/>
      <c r="G63" s="109">
        <v>37543</v>
      </c>
      <c r="H63" s="101"/>
      <c r="I63" s="101" t="s">
        <v>122</v>
      </c>
      <c r="J63" s="101"/>
      <c r="K63" s="101"/>
      <c r="L63" s="101"/>
      <c r="M63" s="101"/>
      <c r="N63" s="101"/>
      <c r="O63" s="107"/>
      <c r="P63" s="108"/>
      <c r="Q63" s="101" t="s">
        <v>170</v>
      </c>
    </row>
    <row r="64" spans="4:17" ht="15.75" x14ac:dyDescent="0.2">
      <c r="D64" s="101">
        <v>26</v>
      </c>
      <c r="E64" s="101" t="s">
        <v>125</v>
      </c>
      <c r="F64" s="101"/>
      <c r="G64" s="109">
        <v>36493</v>
      </c>
      <c r="H64" s="101"/>
      <c r="I64" s="101" t="s">
        <v>78</v>
      </c>
      <c r="J64" s="101"/>
      <c r="K64" s="101"/>
      <c r="L64" s="101"/>
      <c r="M64" s="101"/>
      <c r="N64" s="101"/>
      <c r="O64" s="107"/>
      <c r="P64" s="108"/>
      <c r="Q64" s="101" t="s">
        <v>170</v>
      </c>
    </row>
    <row r="65" spans="4:17" ht="15.75" x14ac:dyDescent="0.2">
      <c r="D65" s="101">
        <v>38</v>
      </c>
      <c r="E65" s="101" t="s">
        <v>135</v>
      </c>
      <c r="F65" s="101"/>
      <c r="G65" s="109">
        <v>36079</v>
      </c>
      <c r="H65" s="101"/>
      <c r="I65" s="101" t="s">
        <v>126</v>
      </c>
      <c r="J65" s="101"/>
      <c r="K65" s="101"/>
      <c r="L65" s="101"/>
      <c r="M65" s="101"/>
      <c r="N65" s="101"/>
      <c r="O65" s="107"/>
      <c r="P65" s="108"/>
      <c r="Q65" s="101" t="s">
        <v>170</v>
      </c>
    </row>
    <row r="66" spans="4:17" ht="15.75" x14ac:dyDescent="0.2">
      <c r="D66" s="101">
        <v>39</v>
      </c>
      <c r="E66" s="101" t="s">
        <v>136</v>
      </c>
      <c r="F66" s="101"/>
      <c r="G66" s="109">
        <v>36671</v>
      </c>
      <c r="H66" s="101"/>
      <c r="I66" s="101" t="s">
        <v>126</v>
      </c>
      <c r="J66" s="101"/>
      <c r="K66" s="101"/>
      <c r="L66" s="101"/>
      <c r="M66" s="101"/>
      <c r="N66" s="101"/>
      <c r="O66" s="107"/>
      <c r="P66" s="108"/>
      <c r="Q66" s="101" t="s">
        <v>170</v>
      </c>
    </row>
    <row r="67" spans="4:17" ht="15.75" x14ac:dyDescent="0.2">
      <c r="D67" s="101">
        <v>45</v>
      </c>
      <c r="E67" s="101" t="s">
        <v>142</v>
      </c>
      <c r="F67" s="101"/>
      <c r="G67" s="109">
        <v>36195</v>
      </c>
      <c r="H67" s="101"/>
      <c r="I67" s="101" t="s">
        <v>82</v>
      </c>
      <c r="J67" s="101"/>
      <c r="K67" s="101"/>
      <c r="L67" s="101"/>
      <c r="M67" s="101"/>
      <c r="N67" s="101"/>
      <c r="O67" s="107"/>
      <c r="P67" s="108"/>
      <c r="Q67" s="101" t="s">
        <v>170</v>
      </c>
    </row>
    <row r="68" spans="4:17" ht="15.75" x14ac:dyDescent="0.2">
      <c r="D68" s="101">
        <v>46</v>
      </c>
      <c r="E68" s="101" t="s">
        <v>143</v>
      </c>
      <c r="F68" s="101"/>
      <c r="G68" s="109">
        <v>36850</v>
      </c>
      <c r="H68" s="101"/>
      <c r="I68" s="101" t="s">
        <v>82</v>
      </c>
      <c r="J68" s="101"/>
      <c r="K68" s="101"/>
      <c r="L68" s="101"/>
      <c r="M68" s="101"/>
      <c r="N68" s="101"/>
      <c r="O68" s="107"/>
      <c r="P68" s="108"/>
      <c r="Q68" s="101" t="s">
        <v>170</v>
      </c>
    </row>
    <row r="69" spans="4:17" ht="15.75" x14ac:dyDescent="0.2">
      <c r="D69" s="101">
        <v>52</v>
      </c>
      <c r="E69" s="101" t="s">
        <v>148</v>
      </c>
      <c r="F69" s="101"/>
      <c r="G69" s="109">
        <v>36271</v>
      </c>
      <c r="H69" s="101"/>
      <c r="I69" s="101" t="s">
        <v>61</v>
      </c>
      <c r="J69" s="101"/>
      <c r="K69" s="101"/>
      <c r="L69" s="101"/>
      <c r="M69" s="101"/>
      <c r="N69" s="101"/>
      <c r="O69" s="107"/>
      <c r="P69" s="108"/>
      <c r="Q69" s="101" t="s">
        <v>170</v>
      </c>
    </row>
    <row r="70" spans="4:17" ht="15.75" x14ac:dyDescent="0.2">
      <c r="D70" s="101">
        <v>53</v>
      </c>
      <c r="E70" s="101" t="s">
        <v>73</v>
      </c>
      <c r="F70" s="101"/>
      <c r="G70" s="109">
        <v>34914</v>
      </c>
      <c r="H70" s="101"/>
      <c r="I70" s="101" t="s">
        <v>61</v>
      </c>
      <c r="J70" s="101"/>
      <c r="K70" s="101"/>
      <c r="L70" s="101"/>
      <c r="M70" s="101"/>
      <c r="N70" s="101"/>
      <c r="O70" s="107"/>
      <c r="P70" s="108"/>
      <c r="Q70" s="101" t="s">
        <v>170</v>
      </c>
    </row>
    <row r="71" spans="4:17" ht="15.75" x14ac:dyDescent="0.2">
      <c r="D71" s="101">
        <v>54</v>
      </c>
      <c r="E71" s="101" t="s">
        <v>149</v>
      </c>
      <c r="F71" s="101"/>
      <c r="G71" s="109">
        <v>35786</v>
      </c>
      <c r="H71" s="101"/>
      <c r="I71" s="101" t="s">
        <v>61</v>
      </c>
      <c r="J71" s="101"/>
      <c r="K71" s="101"/>
      <c r="L71" s="101"/>
      <c r="M71" s="101"/>
      <c r="N71" s="101"/>
      <c r="O71" s="107"/>
      <c r="P71" s="108"/>
      <c r="Q71" s="101" t="s">
        <v>170</v>
      </c>
    </row>
    <row r="72" spans="4:17" ht="15.75" x14ac:dyDescent="0.2">
      <c r="D72" s="101">
        <v>67</v>
      </c>
      <c r="E72" s="101" t="s">
        <v>160</v>
      </c>
      <c r="F72" s="101"/>
      <c r="G72" s="109">
        <v>37500</v>
      </c>
      <c r="H72" s="101"/>
      <c r="I72" s="101" t="s">
        <v>63</v>
      </c>
      <c r="J72" s="101"/>
      <c r="K72" s="101"/>
      <c r="L72" s="101"/>
      <c r="M72" s="101"/>
      <c r="N72" s="101"/>
      <c r="O72" s="107"/>
      <c r="P72" s="108"/>
      <c r="Q72" s="101" t="s">
        <v>170</v>
      </c>
    </row>
    <row r="73" spans="4:17" ht="15.75" x14ac:dyDescent="0.2">
      <c r="D73" s="101">
        <v>68</v>
      </c>
      <c r="E73" s="101" t="s">
        <v>161</v>
      </c>
      <c r="F73" s="101"/>
      <c r="G73" s="109">
        <v>37190</v>
      </c>
      <c r="H73" s="101"/>
      <c r="I73" s="101" t="s">
        <v>63</v>
      </c>
      <c r="J73" s="101"/>
      <c r="K73" s="101"/>
      <c r="L73" s="101"/>
      <c r="M73" s="101"/>
      <c r="N73" s="101"/>
      <c r="O73" s="107"/>
      <c r="P73" s="108"/>
      <c r="Q73" s="101" t="s">
        <v>170</v>
      </c>
    </row>
    <row r="74" spans="4:17" ht="15.75" x14ac:dyDescent="0.2">
      <c r="D74" s="101">
        <v>69</v>
      </c>
      <c r="E74" s="101" t="s">
        <v>162</v>
      </c>
      <c r="F74" s="101"/>
      <c r="G74" s="109">
        <v>37450</v>
      </c>
      <c r="H74" s="101"/>
      <c r="I74" s="101" t="s">
        <v>63</v>
      </c>
      <c r="J74" s="101"/>
      <c r="K74" s="101"/>
      <c r="L74" s="101"/>
      <c r="M74" s="101"/>
      <c r="N74" s="101"/>
      <c r="O74" s="107"/>
      <c r="P74" s="108"/>
      <c r="Q74" s="101" t="s">
        <v>170</v>
      </c>
    </row>
  </sheetData>
  <autoFilter ref="D5:Q5" xr:uid="{00000000-0009-0000-0000-00000F000000}">
    <sortState xmlns:xlrd2="http://schemas.microsoft.com/office/spreadsheetml/2017/richdata2" ref="D6:Q74">
      <sortCondition ref="Q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Q25"/>
  <sheetViews>
    <sheetView tabSelected="1" workbookViewId="0">
      <selection activeCell="A3" sqref="A3:Q3"/>
    </sheetView>
  </sheetViews>
  <sheetFormatPr defaultRowHeight="12.75" x14ac:dyDescent="0.2"/>
  <cols>
    <col min="2" max="2" width="23" customWidth="1"/>
    <col min="6" max="6" width="13.5703125" customWidth="1"/>
    <col min="12" max="12" width="13.85546875" customWidth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8.7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2" t="s">
        <v>168</v>
      </c>
      <c r="P7" s="302"/>
      <c r="Q7" s="302"/>
    </row>
    <row r="8" spans="1:17" ht="15.75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2" t="s">
        <v>1</v>
      </c>
      <c r="P8" s="302"/>
      <c r="Q8" s="302"/>
    </row>
    <row r="9" spans="1:17" ht="15.75" x14ac:dyDescent="0.25">
      <c r="A9" s="306" t="s">
        <v>27</v>
      </c>
      <c r="B9" s="305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19" t="s">
        <v>2</v>
      </c>
      <c r="P9" s="320"/>
      <c r="Q9" s="320"/>
    </row>
    <row r="10" spans="1:17" ht="15.75" x14ac:dyDescent="0.25">
      <c r="A10" s="306" t="s">
        <v>4</v>
      </c>
      <c r="B10" s="305"/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 t="s">
        <v>74</v>
      </c>
      <c r="P10" s="304"/>
      <c r="Q10" s="305"/>
    </row>
    <row r="11" spans="1:17" ht="15.75" x14ac:dyDescent="0.25">
      <c r="A11" s="306" t="s">
        <v>74</v>
      </c>
      <c r="B11" s="304"/>
      <c r="C11" s="19"/>
      <c r="D11" s="307" t="s">
        <v>6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24">
        <v>1</v>
      </c>
      <c r="P11" s="25">
        <v>2</v>
      </c>
      <c r="Q11" s="25">
        <v>3</v>
      </c>
    </row>
    <row r="12" spans="1:17" x14ac:dyDescent="0.2">
      <c r="A12" s="317">
        <v>174</v>
      </c>
      <c r="B12" s="3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1">
        <v>125</v>
      </c>
      <c r="P12" s="31">
        <v>100</v>
      </c>
      <c r="Q12" s="31">
        <v>85</v>
      </c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 x14ac:dyDescent="0.2">
      <c r="A17" s="311" t="s">
        <v>20</v>
      </c>
      <c r="B17" s="311" t="s">
        <v>19</v>
      </c>
      <c r="C17" s="311" t="s">
        <v>29</v>
      </c>
      <c r="D17" s="311" t="s">
        <v>25</v>
      </c>
      <c r="E17" s="311" t="s">
        <v>24</v>
      </c>
      <c r="F17" s="311" t="s">
        <v>8</v>
      </c>
      <c r="G17" s="311" t="s">
        <v>9</v>
      </c>
      <c r="H17" s="311" t="s">
        <v>4</v>
      </c>
      <c r="I17" s="311" t="s">
        <v>7</v>
      </c>
      <c r="J17" s="311" t="s">
        <v>11</v>
      </c>
      <c r="K17" s="311" t="s">
        <v>12</v>
      </c>
      <c r="L17" s="313" t="s">
        <v>18</v>
      </c>
      <c r="M17" s="314"/>
    </row>
    <row r="18" spans="1:17" x14ac:dyDescent="0.2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5"/>
      <c r="M18" s="316"/>
    </row>
    <row r="19" spans="1:17" ht="15.75" x14ac:dyDescent="0.25">
      <c r="A19" s="13">
        <v>1</v>
      </c>
      <c r="B19" s="127" t="s">
        <v>153</v>
      </c>
      <c r="C19" s="127">
        <v>12</v>
      </c>
      <c r="D19" s="153">
        <v>37227</v>
      </c>
      <c r="E19" s="127"/>
      <c r="F19" s="127" t="s">
        <v>63</v>
      </c>
      <c r="G19" s="127">
        <v>69.3</v>
      </c>
      <c r="H19" s="28">
        <v>58</v>
      </c>
      <c r="I19" s="28">
        <v>1</v>
      </c>
      <c r="J19" s="27"/>
      <c r="K19" s="29"/>
      <c r="L19" s="129" t="s">
        <v>183</v>
      </c>
      <c r="M19" s="16"/>
    </row>
    <row r="20" spans="1:17" ht="15.75" x14ac:dyDescent="0.25">
      <c r="A20" s="13">
        <v>2</v>
      </c>
      <c r="B20" s="48"/>
      <c r="C20" s="48"/>
      <c r="D20" s="48"/>
      <c r="E20" s="48"/>
      <c r="F20" s="48"/>
      <c r="G20" s="52"/>
      <c r="H20" s="28"/>
      <c r="I20" s="28"/>
      <c r="J20" s="27"/>
      <c r="K20" s="29"/>
      <c r="L20" s="15"/>
      <c r="M20" s="16"/>
    </row>
    <row r="21" spans="1:17" ht="15.75" x14ac:dyDescent="0.25">
      <c r="A21" s="13">
        <v>3</v>
      </c>
      <c r="B21" s="48"/>
      <c r="C21" s="48"/>
      <c r="D21" s="48"/>
      <c r="E21" s="48"/>
      <c r="F21" s="48"/>
      <c r="G21" s="52"/>
      <c r="H21" s="28"/>
      <c r="I21" s="28"/>
      <c r="J21" s="27"/>
      <c r="K21" s="29"/>
      <c r="L21" s="15"/>
      <c r="M21" s="16"/>
    </row>
    <row r="22" spans="1:17" x14ac:dyDescent="0.2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 x14ac:dyDescent="0.25">
      <c r="A23" s="30"/>
      <c r="B23" s="30" t="s">
        <v>67</v>
      </c>
      <c r="C23" s="30" t="s">
        <v>94</v>
      </c>
      <c r="D23" s="30"/>
      <c r="E23" s="45"/>
      <c r="F23" s="3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 x14ac:dyDescent="0.25">
      <c r="A24" s="22"/>
      <c r="B24" s="46"/>
      <c r="C24" s="46"/>
      <c r="D24" s="46"/>
      <c r="E24" s="45"/>
      <c r="F24" s="46"/>
      <c r="G24" s="22"/>
      <c r="H24" s="22"/>
      <c r="I24" s="22"/>
      <c r="J24" s="22"/>
      <c r="K24" s="22"/>
      <c r="L24" s="22"/>
      <c r="M24" s="22"/>
      <c r="N24" s="22"/>
      <c r="O24" s="22"/>
      <c r="P24" s="18"/>
      <c r="Q24" s="22"/>
    </row>
    <row r="25" spans="1:17" ht="15.75" x14ac:dyDescent="0.25">
      <c r="A25" s="18"/>
      <c r="B25" s="30" t="s">
        <v>69</v>
      </c>
      <c r="C25" s="30" t="s">
        <v>95</v>
      </c>
      <c r="D25" s="30"/>
      <c r="E25" s="45"/>
      <c r="F25" s="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8"/>
    </row>
  </sheetData>
  <mergeCells count="31">
    <mergeCell ref="A12:B12"/>
    <mergeCell ref="I17:I18"/>
    <mergeCell ref="J17:J18"/>
    <mergeCell ref="L17:M18"/>
    <mergeCell ref="G17:G18"/>
    <mergeCell ref="H17:H18"/>
    <mergeCell ref="K17:K18"/>
    <mergeCell ref="A17:A18"/>
    <mergeCell ref="B17:B18"/>
    <mergeCell ref="C17:C18"/>
    <mergeCell ref="D17:D18"/>
    <mergeCell ref="E17:E18"/>
    <mergeCell ref="F17:F18"/>
    <mergeCell ref="A7:B7"/>
    <mergeCell ref="O7:Q7"/>
    <mergeCell ref="O10:Q10"/>
    <mergeCell ref="A11:B11"/>
    <mergeCell ref="D11:N11"/>
    <mergeCell ref="A8:B8"/>
    <mergeCell ref="D8:N8"/>
    <mergeCell ref="O8:Q8"/>
    <mergeCell ref="A9:B9"/>
    <mergeCell ref="D9:N9"/>
    <mergeCell ref="O9:Q9"/>
    <mergeCell ref="D10:N10"/>
    <mergeCell ref="A10:B10"/>
    <mergeCell ref="A1:Q1"/>
    <mergeCell ref="A2:Q2"/>
    <mergeCell ref="A3:Q3"/>
    <mergeCell ref="A4:Q4"/>
    <mergeCell ref="A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  <pageSetUpPr fitToPage="1"/>
  </sheetPr>
  <dimension ref="A1:R30"/>
  <sheetViews>
    <sheetView zoomScaleNormal="100" workbookViewId="0">
      <pane ySplit="18" topLeftCell="A19" activePane="bottomLeft" state="frozen"/>
      <selection pane="bottomLeft" activeCell="D9" sqref="D9:N9"/>
    </sheetView>
  </sheetViews>
  <sheetFormatPr defaultRowHeight="12.75" x14ac:dyDescent="0.2"/>
  <cols>
    <col min="1" max="1" width="6.7109375" style="1" customWidth="1"/>
    <col min="2" max="2" width="23.140625" style="1" customWidth="1"/>
    <col min="3" max="3" width="6" style="1" customWidth="1"/>
    <col min="4" max="4" width="11.140625" style="1" customWidth="1"/>
    <col min="5" max="5" width="8.5703125" style="1" customWidth="1"/>
    <col min="6" max="6" width="20.28515625" style="1" customWidth="1"/>
    <col min="7" max="7" width="8" style="1" customWidth="1"/>
    <col min="8" max="8" width="7.28515625" style="1" customWidth="1"/>
    <col min="9" max="9" width="8.140625" style="1" customWidth="1"/>
    <col min="10" max="10" width="9.140625" style="1"/>
    <col min="11" max="13" width="8.42578125" style="1" customWidth="1"/>
    <col min="14" max="14" width="6.42578125" style="1" customWidth="1"/>
    <col min="15" max="15" width="8.140625" style="1" customWidth="1"/>
    <col min="16" max="16" width="16.42578125" style="1" customWidth="1"/>
    <col min="17" max="17" width="5" style="1" customWidth="1"/>
    <col min="18" max="16384" width="9.140625" style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3.5" customHeigh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2" t="s">
        <v>175</v>
      </c>
      <c r="P7" s="302"/>
      <c r="Q7" s="302"/>
    </row>
    <row r="8" spans="1:17" ht="19.5" customHeight="1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2" t="s">
        <v>1</v>
      </c>
      <c r="P8" s="302"/>
      <c r="Q8" s="302"/>
    </row>
    <row r="9" spans="1:17" ht="15.75" x14ac:dyDescent="0.25">
      <c r="A9" s="306" t="s">
        <v>27</v>
      </c>
      <c r="B9" s="305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19" t="s">
        <v>2</v>
      </c>
      <c r="P9" s="320"/>
      <c r="Q9" s="320"/>
    </row>
    <row r="10" spans="1:17" ht="17.25" customHeight="1" x14ac:dyDescent="0.25">
      <c r="A10" s="23" t="s">
        <v>3</v>
      </c>
      <c r="B10" s="23" t="s">
        <v>4</v>
      </c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 t="s">
        <v>28</v>
      </c>
      <c r="P10" s="304"/>
      <c r="Q10" s="305"/>
    </row>
    <row r="11" spans="1:17" ht="15.75" x14ac:dyDescent="0.25">
      <c r="A11" s="327" t="s">
        <v>28</v>
      </c>
      <c r="B11" s="328"/>
      <c r="C11" s="19"/>
      <c r="D11" s="307" t="s">
        <v>6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154">
        <v>1</v>
      </c>
      <c r="P11" s="155">
        <v>2</v>
      </c>
      <c r="Q11" s="155">
        <v>3</v>
      </c>
    </row>
    <row r="12" spans="1:17" x14ac:dyDescent="0.2">
      <c r="A12" s="32">
        <v>164</v>
      </c>
      <c r="B12" s="32">
        <v>231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>
        <v>100</v>
      </c>
      <c r="P12" s="32">
        <v>80</v>
      </c>
      <c r="Q12" s="32">
        <v>60</v>
      </c>
    </row>
    <row r="13" spans="1:17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">
      <c r="A14" s="325" t="s">
        <v>20</v>
      </c>
      <c r="B14" s="325" t="s">
        <v>19</v>
      </c>
      <c r="C14" s="325" t="s">
        <v>29</v>
      </c>
      <c r="D14" s="325" t="s">
        <v>25</v>
      </c>
      <c r="E14" s="325" t="s">
        <v>24</v>
      </c>
      <c r="F14" s="325" t="s">
        <v>8</v>
      </c>
      <c r="G14" s="325" t="s">
        <v>9</v>
      </c>
      <c r="H14" s="325" t="s">
        <v>3</v>
      </c>
      <c r="I14" s="329" t="s">
        <v>4</v>
      </c>
      <c r="J14" s="330"/>
      <c r="K14" s="325" t="s">
        <v>10</v>
      </c>
      <c r="L14" s="325" t="s">
        <v>13</v>
      </c>
      <c r="M14" s="180" t="s">
        <v>7</v>
      </c>
      <c r="N14" s="325" t="s">
        <v>11</v>
      </c>
      <c r="O14" s="325" t="s">
        <v>12</v>
      </c>
      <c r="P14" s="321" t="s">
        <v>18</v>
      </c>
      <c r="Q14" s="322"/>
    </row>
    <row r="15" spans="1:17" ht="15.75" x14ac:dyDescent="0.2">
      <c r="A15" s="326"/>
      <c r="B15" s="326"/>
      <c r="C15" s="326"/>
      <c r="D15" s="326"/>
      <c r="E15" s="326"/>
      <c r="F15" s="326"/>
      <c r="G15" s="326"/>
      <c r="H15" s="326"/>
      <c r="I15" s="181" t="s">
        <v>5</v>
      </c>
      <c r="J15" s="181" t="s">
        <v>13</v>
      </c>
      <c r="K15" s="326"/>
      <c r="L15" s="326"/>
      <c r="M15" s="182"/>
      <c r="N15" s="326"/>
      <c r="O15" s="326"/>
      <c r="P15" s="323"/>
      <c r="Q15" s="324"/>
    </row>
    <row r="16" spans="1:17" ht="15.75" x14ac:dyDescent="0.25">
      <c r="A16" s="13">
        <v>1</v>
      </c>
      <c r="B16" s="101" t="s">
        <v>147</v>
      </c>
      <c r="C16" s="101">
        <v>16</v>
      </c>
      <c r="D16" s="109">
        <v>36887</v>
      </c>
      <c r="E16" s="101"/>
      <c r="F16" s="101" t="s">
        <v>61</v>
      </c>
      <c r="G16" s="101">
        <v>62.7</v>
      </c>
      <c r="H16" s="48">
        <v>87</v>
      </c>
      <c r="I16" s="48">
        <v>100</v>
      </c>
      <c r="J16" s="48">
        <f>+I16/2</f>
        <v>50</v>
      </c>
      <c r="K16" s="49">
        <f>H16+J16</f>
        <v>137</v>
      </c>
      <c r="L16" s="49">
        <f>IF(C16=24,K16*2,K16)</f>
        <v>137</v>
      </c>
      <c r="M16" s="49">
        <f>RANK(L16,$L$16:$L$19,0)</f>
        <v>1</v>
      </c>
      <c r="N16" s="56">
        <v>20</v>
      </c>
      <c r="O16" s="50" t="s">
        <v>70</v>
      </c>
      <c r="P16" s="276" t="s">
        <v>62</v>
      </c>
      <c r="Q16" s="16"/>
    </row>
    <row r="17" spans="1:18" ht="12.75" customHeight="1" x14ac:dyDescent="0.25">
      <c r="A17" s="13">
        <v>2</v>
      </c>
      <c r="B17" s="101" t="s">
        <v>127</v>
      </c>
      <c r="C17" s="101">
        <v>16</v>
      </c>
      <c r="D17" s="109">
        <v>36991</v>
      </c>
      <c r="E17" s="101"/>
      <c r="F17" s="101" t="s">
        <v>126</v>
      </c>
      <c r="G17" s="101">
        <v>61</v>
      </c>
      <c r="H17" s="48">
        <v>85</v>
      </c>
      <c r="I17" s="48">
        <v>78</v>
      </c>
      <c r="J17" s="48">
        <f>+I17/2</f>
        <v>39</v>
      </c>
      <c r="K17" s="49">
        <f>H17+J17</f>
        <v>124</v>
      </c>
      <c r="L17" s="49">
        <f>IF(C17=24,K17*2,K17)</f>
        <v>124</v>
      </c>
      <c r="M17" s="49">
        <f>RANK(L17,$L$16:$L$19,0)</f>
        <v>2</v>
      </c>
      <c r="N17" s="56">
        <v>18</v>
      </c>
      <c r="O17" s="50" t="s">
        <v>70</v>
      </c>
      <c r="P17" s="276" t="s">
        <v>65</v>
      </c>
      <c r="Q17" s="16"/>
    </row>
    <row r="18" spans="1:18" ht="15" customHeight="1" x14ac:dyDescent="0.25">
      <c r="A18" s="13">
        <v>3</v>
      </c>
      <c r="B18" s="101" t="s">
        <v>133</v>
      </c>
      <c r="C18" s="101">
        <v>16</v>
      </c>
      <c r="D18" s="109">
        <v>36861</v>
      </c>
      <c r="E18" s="101"/>
      <c r="F18" s="101" t="s">
        <v>126</v>
      </c>
      <c r="G18" s="101">
        <v>58.9</v>
      </c>
      <c r="H18" s="48">
        <v>54</v>
      </c>
      <c r="I18" s="48">
        <v>70</v>
      </c>
      <c r="J18" s="48">
        <f>+I18/2</f>
        <v>35</v>
      </c>
      <c r="K18" s="49">
        <f>H18+J18</f>
        <v>89</v>
      </c>
      <c r="L18" s="49">
        <f>IF(C18=24,K18*2,K18)</f>
        <v>89</v>
      </c>
      <c r="M18" s="49">
        <f>RANK(L18,$L$16:$L$19,0)</f>
        <v>3</v>
      </c>
      <c r="N18" s="56">
        <v>16</v>
      </c>
      <c r="O18" s="50" t="s">
        <v>70</v>
      </c>
      <c r="P18" s="276" t="s">
        <v>65</v>
      </c>
      <c r="Q18" s="16"/>
    </row>
    <row r="19" spans="1:18" ht="15.75" x14ac:dyDescent="0.25">
      <c r="A19" s="13">
        <v>4</v>
      </c>
      <c r="B19" s="101" t="s">
        <v>101</v>
      </c>
      <c r="C19" s="101">
        <v>24</v>
      </c>
      <c r="D19" s="109">
        <v>36531</v>
      </c>
      <c r="E19" s="101"/>
      <c r="F19" s="101" t="s">
        <v>105</v>
      </c>
      <c r="G19" s="101">
        <v>61.1</v>
      </c>
      <c r="H19" s="48">
        <v>11</v>
      </c>
      <c r="I19" s="48">
        <v>44</v>
      </c>
      <c r="J19" s="48">
        <f>+I19/2</f>
        <v>22</v>
      </c>
      <c r="K19" s="49">
        <f>H19+J19</f>
        <v>33</v>
      </c>
      <c r="L19" s="49">
        <f>IF(C19=24,K19*2,K19)</f>
        <v>66</v>
      </c>
      <c r="M19" s="49">
        <f>RANK(L19,$L$16:$L$19,0)</f>
        <v>4</v>
      </c>
      <c r="N19" s="56">
        <v>15</v>
      </c>
      <c r="O19" s="50" t="s">
        <v>70</v>
      </c>
      <c r="P19" s="276" t="s">
        <v>178</v>
      </c>
      <c r="Q19" s="16"/>
    </row>
    <row r="20" spans="1:18" x14ac:dyDescent="0.2">
      <c r="A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8"/>
    </row>
    <row r="21" spans="1:18" ht="15.75" x14ac:dyDescent="0.25">
      <c r="B21" s="30" t="s">
        <v>67</v>
      </c>
      <c r="C21" s="30" t="s">
        <v>94</v>
      </c>
      <c r="D21" s="30"/>
      <c r="E21" s="45" t="s">
        <v>68</v>
      </c>
    </row>
    <row r="22" spans="1:18" ht="15.75" x14ac:dyDescent="0.25">
      <c r="A22" s="4"/>
      <c r="B22" s="46"/>
      <c r="C22" s="46"/>
      <c r="D22" s="46"/>
      <c r="E22" s="45"/>
      <c r="F22" s="5"/>
      <c r="G22" s="6"/>
      <c r="H22" s="7"/>
      <c r="I22" s="7"/>
      <c r="J22" s="7"/>
      <c r="K22" s="7"/>
      <c r="L22" s="7"/>
      <c r="M22" s="7"/>
      <c r="N22" s="7"/>
      <c r="O22" s="8"/>
      <c r="P22" s="9"/>
      <c r="Q22" s="9"/>
    </row>
    <row r="23" spans="1:18" ht="15.75" x14ac:dyDescent="0.25">
      <c r="A23" s="4"/>
      <c r="B23" s="30" t="s">
        <v>69</v>
      </c>
      <c r="C23" s="30" t="s">
        <v>95</v>
      </c>
      <c r="D23" s="30"/>
      <c r="E23" s="45"/>
      <c r="F23" s="5"/>
      <c r="G23" s="6"/>
      <c r="H23" s="7"/>
      <c r="I23" s="7"/>
      <c r="J23" s="7"/>
      <c r="K23" s="7"/>
      <c r="L23" s="7"/>
      <c r="M23" s="7"/>
      <c r="N23" s="7"/>
      <c r="O23" s="8"/>
      <c r="P23" s="9"/>
      <c r="Q23" s="9"/>
      <c r="R23" s="3"/>
    </row>
    <row r="24" spans="1:18" x14ac:dyDescent="0.2">
      <c r="A24" s="4"/>
      <c r="F24" s="5"/>
      <c r="G24" s="6"/>
      <c r="H24" s="7"/>
      <c r="I24" s="7"/>
      <c r="J24" s="7"/>
      <c r="K24" s="7"/>
      <c r="L24" s="7"/>
      <c r="M24" s="7"/>
      <c r="N24" s="7"/>
      <c r="O24" s="8"/>
      <c r="P24" s="9"/>
      <c r="Q24" s="9"/>
      <c r="R24" s="3"/>
    </row>
    <row r="25" spans="1:18" x14ac:dyDescent="0.2">
      <c r="B25" s="22"/>
      <c r="C25" s="22"/>
      <c r="D25" s="22"/>
      <c r="E25" s="22"/>
      <c r="R25" s="3"/>
    </row>
    <row r="26" spans="1:18" x14ac:dyDescent="0.2">
      <c r="R26" s="3"/>
    </row>
    <row r="27" spans="1:18" x14ac:dyDescent="0.2">
      <c r="R27" s="3"/>
    </row>
    <row r="28" spans="1:18" x14ac:dyDescent="0.2">
      <c r="R28" s="3"/>
    </row>
    <row r="29" spans="1:18" x14ac:dyDescent="0.2">
      <c r="R29" s="3"/>
    </row>
    <row r="30" spans="1:18" x14ac:dyDescent="0.2">
      <c r="R30" s="3"/>
    </row>
  </sheetData>
  <sheetProtection selectLockedCells="1" selectUnlockedCells="1"/>
  <autoFilter ref="A15:Q15" xr:uid="{00000000-0009-0000-0000-000002000000}">
    <sortState xmlns:xlrd2="http://schemas.microsoft.com/office/spreadsheetml/2017/richdata2" ref="A17:Q23">
      <sortCondition ref="M15"/>
    </sortState>
  </autoFilter>
  <mergeCells count="31">
    <mergeCell ref="O10:Q10"/>
    <mergeCell ref="A11:B11"/>
    <mergeCell ref="A8:B8"/>
    <mergeCell ref="L14:L15"/>
    <mergeCell ref="K14:K15"/>
    <mergeCell ref="I14:J14"/>
    <mergeCell ref="H14:H15"/>
    <mergeCell ref="G14:G15"/>
    <mergeCell ref="F14:F15"/>
    <mergeCell ref="O14:O15"/>
    <mergeCell ref="D9:N9"/>
    <mergeCell ref="N14:N15"/>
    <mergeCell ref="A9:B9"/>
    <mergeCell ref="D10:N10"/>
    <mergeCell ref="D11:N11"/>
    <mergeCell ref="P14:Q15"/>
    <mergeCell ref="D8:N8"/>
    <mergeCell ref="O9:Q9"/>
    <mergeCell ref="A1:Q1"/>
    <mergeCell ref="A2:Q2"/>
    <mergeCell ref="A3:Q3"/>
    <mergeCell ref="A5:Q5"/>
    <mergeCell ref="O7:Q7"/>
    <mergeCell ref="A7:B7"/>
    <mergeCell ref="A4:Q4"/>
    <mergeCell ref="E14:E15"/>
    <mergeCell ref="D14:D15"/>
    <mergeCell ref="C14:C15"/>
    <mergeCell ref="B14:B15"/>
    <mergeCell ref="A14:A15"/>
    <mergeCell ref="O8:Q8"/>
  </mergeCells>
  <phoneticPr fontId="2" type="noConversion"/>
  <pageMargins left="0.25" right="0.25" top="0.75" bottom="0.75" header="0.3" footer="0.3"/>
  <pageSetup paperSize="9" scale="85" firstPageNumber="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Q29"/>
  <sheetViews>
    <sheetView zoomScaleNormal="100" workbookViewId="0">
      <pane ySplit="18" topLeftCell="A19" activePane="bottomLeft" state="frozen"/>
      <selection pane="bottomLeft" activeCell="A3" sqref="A3:Q3"/>
    </sheetView>
  </sheetViews>
  <sheetFormatPr defaultRowHeight="12.75" x14ac:dyDescent="0.2"/>
  <cols>
    <col min="1" max="1" width="7.42578125" customWidth="1"/>
    <col min="2" max="2" width="28.85546875" customWidth="1"/>
    <col min="3" max="3" width="7" customWidth="1"/>
    <col min="4" max="4" width="11.28515625" customWidth="1"/>
    <col min="5" max="5" width="8.28515625" customWidth="1"/>
    <col min="6" max="6" width="20" customWidth="1"/>
    <col min="7" max="7" width="7.85546875" customWidth="1"/>
    <col min="8" max="8" width="8.5703125" customWidth="1"/>
    <col min="9" max="9" width="8.7109375" customWidth="1"/>
    <col min="14" max="14" width="7.85546875" customWidth="1"/>
    <col min="17" max="17" width="18.7109375" customWidth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5" customHeigh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2" t="s">
        <v>175</v>
      </c>
      <c r="P7" s="302"/>
      <c r="Q7" s="302"/>
    </row>
    <row r="8" spans="1:17" ht="15.75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2" t="s">
        <v>1</v>
      </c>
      <c r="P8" s="302"/>
      <c r="Q8" s="302"/>
    </row>
    <row r="9" spans="1:17" ht="15.75" x14ac:dyDescent="0.25">
      <c r="A9" s="320" t="s">
        <v>27</v>
      </c>
      <c r="B9" s="320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19" t="s">
        <v>2</v>
      </c>
      <c r="P9" s="320"/>
      <c r="Q9" s="320"/>
    </row>
    <row r="10" spans="1:17" ht="15.75" x14ac:dyDescent="0.25">
      <c r="A10" s="23" t="s">
        <v>3</v>
      </c>
      <c r="B10" s="23" t="s">
        <v>4</v>
      </c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 t="s">
        <v>28</v>
      </c>
      <c r="P10" s="304"/>
      <c r="Q10" s="305"/>
    </row>
    <row r="11" spans="1:17" ht="15.75" x14ac:dyDescent="0.25">
      <c r="A11" s="327" t="s">
        <v>28</v>
      </c>
      <c r="B11" s="328"/>
      <c r="C11" s="19"/>
      <c r="D11" s="307" t="s">
        <v>14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154">
        <v>1</v>
      </c>
      <c r="P11" s="155">
        <v>2</v>
      </c>
      <c r="Q11" s="155">
        <v>3</v>
      </c>
    </row>
    <row r="12" spans="1:17" x14ac:dyDescent="0.2">
      <c r="A12" s="32">
        <v>169</v>
      </c>
      <c r="B12" s="32">
        <v>220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>
        <v>110</v>
      </c>
      <c r="P12" s="32">
        <v>90</v>
      </c>
      <c r="Q12" s="32">
        <v>65</v>
      </c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 x14ac:dyDescent="0.2">
      <c r="A17" s="332" t="s">
        <v>20</v>
      </c>
      <c r="B17" s="332" t="s">
        <v>19</v>
      </c>
      <c r="C17" s="311" t="s">
        <v>29</v>
      </c>
      <c r="D17" s="332" t="s">
        <v>25</v>
      </c>
      <c r="E17" s="332" t="s">
        <v>24</v>
      </c>
      <c r="F17" s="332" t="s">
        <v>8</v>
      </c>
      <c r="G17" s="332" t="s">
        <v>9</v>
      </c>
      <c r="H17" s="332" t="s">
        <v>3</v>
      </c>
      <c r="I17" s="336" t="s">
        <v>4</v>
      </c>
      <c r="J17" s="336"/>
      <c r="K17" s="335" t="s">
        <v>10</v>
      </c>
      <c r="L17" s="331" t="s">
        <v>13</v>
      </c>
      <c r="M17" s="333" t="s">
        <v>7</v>
      </c>
      <c r="N17" s="332" t="s">
        <v>11</v>
      </c>
      <c r="O17" s="332" t="s">
        <v>12</v>
      </c>
      <c r="P17" s="332" t="s">
        <v>18</v>
      </c>
      <c r="Q17" s="332"/>
    </row>
    <row r="18" spans="1:17" ht="18" customHeight="1" x14ac:dyDescent="0.2">
      <c r="A18" s="311"/>
      <c r="B18" s="311"/>
      <c r="C18" s="312"/>
      <c r="D18" s="311"/>
      <c r="E18" s="311"/>
      <c r="F18" s="311"/>
      <c r="G18" s="311"/>
      <c r="H18" s="311"/>
      <c r="I18" s="26" t="s">
        <v>5</v>
      </c>
      <c r="J18" s="26" t="s">
        <v>13</v>
      </c>
      <c r="K18" s="313"/>
      <c r="L18" s="331"/>
      <c r="M18" s="334"/>
      <c r="N18" s="311"/>
      <c r="O18" s="311"/>
      <c r="P18" s="311"/>
      <c r="Q18" s="311"/>
    </row>
    <row r="19" spans="1:17" ht="16.149999999999999" customHeight="1" x14ac:dyDescent="0.25">
      <c r="A19" s="13">
        <v>1</v>
      </c>
      <c r="B19" s="123" t="s">
        <v>116</v>
      </c>
      <c r="C19" s="123">
        <v>16</v>
      </c>
      <c r="D19" s="131">
        <v>37129</v>
      </c>
      <c r="E19" s="123"/>
      <c r="F19" s="123" t="s">
        <v>71</v>
      </c>
      <c r="G19" s="123">
        <v>65.95</v>
      </c>
      <c r="H19" s="37">
        <v>80</v>
      </c>
      <c r="I19" s="14">
        <v>155</v>
      </c>
      <c r="J19" s="48">
        <f>+I19/2</f>
        <v>77.5</v>
      </c>
      <c r="K19" s="28">
        <f>H19+J19</f>
        <v>157.5</v>
      </c>
      <c r="L19" s="28">
        <f>IF(C19=24,K19*2,K19)</f>
        <v>157.5</v>
      </c>
      <c r="M19" s="28">
        <f>RANK(L19,$L$19:$L$23,0)</f>
        <v>1</v>
      </c>
      <c r="N19" s="151">
        <v>20</v>
      </c>
      <c r="O19" s="29"/>
      <c r="P19" s="129"/>
      <c r="Q19" s="16" t="s">
        <v>72</v>
      </c>
    </row>
    <row r="20" spans="1:17" ht="16.149999999999999" customHeight="1" x14ac:dyDescent="0.3">
      <c r="A20" s="13">
        <v>2</v>
      </c>
      <c r="B20" s="101" t="s">
        <v>201</v>
      </c>
      <c r="C20" s="101">
        <v>24</v>
      </c>
      <c r="D20" s="133">
        <v>36773</v>
      </c>
      <c r="E20" s="132"/>
      <c r="F20" s="101" t="s">
        <v>105</v>
      </c>
      <c r="G20" s="101">
        <v>67</v>
      </c>
      <c r="H20" s="37">
        <v>11</v>
      </c>
      <c r="I20" s="14">
        <v>60</v>
      </c>
      <c r="J20" s="48">
        <f>+I20/2</f>
        <v>30</v>
      </c>
      <c r="K20" s="49">
        <f>H20+J20</f>
        <v>41</v>
      </c>
      <c r="L20" s="49">
        <f>IF(C20=24,K20*2,K20)</f>
        <v>82</v>
      </c>
      <c r="M20" s="28">
        <f>RANK(L20,$L$19:$L$23,0)</f>
        <v>2</v>
      </c>
      <c r="N20" s="151">
        <v>18</v>
      </c>
      <c r="O20" s="29" t="s">
        <v>70</v>
      </c>
      <c r="P20" s="292"/>
      <c r="Q20" s="174" t="s">
        <v>178</v>
      </c>
    </row>
    <row r="21" spans="1:17" ht="15.75" customHeight="1" x14ac:dyDescent="0.25">
      <c r="A21" s="13">
        <v>3</v>
      </c>
      <c r="B21" s="123" t="s">
        <v>119</v>
      </c>
      <c r="C21" s="123">
        <v>16</v>
      </c>
      <c r="D21" s="131">
        <v>37019</v>
      </c>
      <c r="E21" s="123"/>
      <c r="F21" s="123" t="s">
        <v>71</v>
      </c>
      <c r="G21" s="123">
        <v>66</v>
      </c>
      <c r="H21" s="37">
        <v>27</v>
      </c>
      <c r="I21" s="14">
        <v>69</v>
      </c>
      <c r="J21" s="48">
        <f>+I21/2</f>
        <v>34.5</v>
      </c>
      <c r="K21" s="49">
        <f>H21+J21</f>
        <v>61.5</v>
      </c>
      <c r="L21" s="49">
        <f>IF(C21=24,K21*2,K21)</f>
        <v>61.5</v>
      </c>
      <c r="M21" s="28">
        <f>RANK(L21,$L$19:$L$23,0)</f>
        <v>3</v>
      </c>
      <c r="N21" s="151">
        <v>16</v>
      </c>
      <c r="O21" s="29" t="s">
        <v>70</v>
      </c>
      <c r="P21" s="171"/>
      <c r="Q21" s="172" t="s">
        <v>72</v>
      </c>
    </row>
    <row r="22" spans="1:17" ht="15.75" customHeight="1" x14ac:dyDescent="0.25">
      <c r="A22" s="13">
        <v>4</v>
      </c>
      <c r="B22" s="123" t="s">
        <v>123</v>
      </c>
      <c r="C22" s="123">
        <v>16</v>
      </c>
      <c r="D22" s="131">
        <v>37083</v>
      </c>
      <c r="E22" s="123"/>
      <c r="F22" s="123" t="s">
        <v>78</v>
      </c>
      <c r="G22" s="123">
        <v>65.849999999999994</v>
      </c>
      <c r="H22" s="37">
        <v>21</v>
      </c>
      <c r="I22" s="14">
        <v>56</v>
      </c>
      <c r="J22" s="48">
        <f>+I22/2</f>
        <v>28</v>
      </c>
      <c r="K22" s="49">
        <f>H22+J22</f>
        <v>49</v>
      </c>
      <c r="L22" s="49">
        <f>IF(C22=24,K22*2,K22)</f>
        <v>49</v>
      </c>
      <c r="M22" s="28">
        <f>RANK(L22,$L$19:$L$23,0)</f>
        <v>4</v>
      </c>
      <c r="N22" s="151">
        <v>15</v>
      </c>
      <c r="O22" s="175" t="s">
        <v>70</v>
      </c>
      <c r="P22" s="129"/>
      <c r="Q22" s="16" t="s">
        <v>64</v>
      </c>
    </row>
    <row r="23" spans="1:17" ht="16.5" customHeight="1" x14ac:dyDescent="0.25">
      <c r="A23" s="13">
        <v>5</v>
      </c>
      <c r="B23" s="123" t="s">
        <v>179</v>
      </c>
      <c r="C23" s="123">
        <v>16</v>
      </c>
      <c r="D23" s="131">
        <v>37523</v>
      </c>
      <c r="E23" s="123"/>
      <c r="F23" s="123" t="s">
        <v>63</v>
      </c>
      <c r="G23" s="123">
        <v>65.599999999999994</v>
      </c>
      <c r="H23" s="37">
        <v>17</v>
      </c>
      <c r="I23" s="14">
        <v>48</v>
      </c>
      <c r="J23" s="48">
        <f>+I23/2</f>
        <v>24</v>
      </c>
      <c r="K23" s="49">
        <f>H23+J23</f>
        <v>41</v>
      </c>
      <c r="L23" s="49">
        <f>IF(C23=24,K23*2,K23)</f>
        <v>41</v>
      </c>
      <c r="M23" s="28">
        <f>RANK(L23,$L$19:$L$23,0)</f>
        <v>5</v>
      </c>
      <c r="N23" s="14">
        <v>14</v>
      </c>
      <c r="O23" s="50" t="s">
        <v>70</v>
      </c>
      <c r="P23" s="129"/>
      <c r="Q23" s="16" t="s">
        <v>217</v>
      </c>
    </row>
    <row r="24" spans="1:17" x14ac:dyDescent="0.2">
      <c r="A24" s="20"/>
      <c r="I24" s="22"/>
      <c r="J24" s="22"/>
      <c r="K24" s="22"/>
      <c r="L24" s="22"/>
      <c r="M24" s="22"/>
      <c r="N24" s="22"/>
      <c r="O24" s="22"/>
      <c r="P24" s="18"/>
      <c r="Q24" s="22"/>
    </row>
    <row r="25" spans="1:17" ht="15.75" x14ac:dyDescent="0.25">
      <c r="A25" s="30"/>
      <c r="B25" s="30" t="s">
        <v>67</v>
      </c>
      <c r="C25" s="30" t="s">
        <v>94</v>
      </c>
      <c r="D25" s="30"/>
      <c r="E25" s="45"/>
      <c r="F25" s="18"/>
      <c r="G25" s="18"/>
      <c r="H25" s="18"/>
      <c r="I25" s="22"/>
      <c r="J25" s="22"/>
      <c r="K25" s="22"/>
      <c r="L25" s="22"/>
      <c r="M25" s="22"/>
      <c r="N25" s="22"/>
      <c r="O25" s="22"/>
      <c r="P25" s="22"/>
      <c r="Q25" s="18"/>
    </row>
    <row r="26" spans="1:17" ht="15.75" x14ac:dyDescent="0.25">
      <c r="A26" s="22"/>
      <c r="B26" s="46"/>
      <c r="C26" s="46"/>
      <c r="D26" s="46"/>
      <c r="E26" s="4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8"/>
      <c r="Q26" s="22"/>
    </row>
    <row r="27" spans="1:17" ht="15.75" x14ac:dyDescent="0.25">
      <c r="A27" s="18"/>
      <c r="B27" s="30" t="s">
        <v>69</v>
      </c>
      <c r="C27" s="30" t="s">
        <v>95</v>
      </c>
      <c r="D27" s="30"/>
      <c r="E27" s="45"/>
      <c r="F27" s="1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8"/>
    </row>
    <row r="28" spans="1:17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8"/>
    </row>
    <row r="29" spans="1:17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</sheetData>
  <autoFilter ref="A17:Q18" xr:uid="{00000000-0009-0000-0000-000003000000}">
    <filterColumn colId="8" showButton="0"/>
    <filterColumn colId="15" showButton="0"/>
    <sortState xmlns:xlrd2="http://schemas.microsoft.com/office/spreadsheetml/2017/richdata2" ref="A20:Q23">
      <sortCondition ref="M17:M18"/>
    </sortState>
  </autoFilter>
  <mergeCells count="32">
    <mergeCell ref="A8:B8"/>
    <mergeCell ref="B17:B18"/>
    <mergeCell ref="A11:B11"/>
    <mergeCell ref="A9:B9"/>
    <mergeCell ref="O17:O18"/>
    <mergeCell ref="O9:Q9"/>
    <mergeCell ref="O10:Q10"/>
    <mergeCell ref="A17:A18"/>
    <mergeCell ref="M17:M18"/>
    <mergeCell ref="D17:D18"/>
    <mergeCell ref="E17:E18"/>
    <mergeCell ref="N17:N18"/>
    <mergeCell ref="K17:K18"/>
    <mergeCell ref="F17:F18"/>
    <mergeCell ref="I17:J17"/>
    <mergeCell ref="H17:H18"/>
    <mergeCell ref="L17:L18"/>
    <mergeCell ref="A1:Q1"/>
    <mergeCell ref="A2:Q2"/>
    <mergeCell ref="A3:Q3"/>
    <mergeCell ref="A4:Q4"/>
    <mergeCell ref="O7:Q7"/>
    <mergeCell ref="A5:Q5"/>
    <mergeCell ref="A7:B7"/>
    <mergeCell ref="O8:Q8"/>
    <mergeCell ref="D10:N10"/>
    <mergeCell ref="P17:Q18"/>
    <mergeCell ref="C17:C18"/>
    <mergeCell ref="G17:G18"/>
    <mergeCell ref="D9:N9"/>
    <mergeCell ref="D8:N8"/>
    <mergeCell ref="D11:N11"/>
  </mergeCells>
  <pageMargins left="0.25" right="0.25" top="0.75" bottom="0.75" header="0.3" footer="0.3"/>
  <pageSetup paperSize="9" scale="7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Q34"/>
  <sheetViews>
    <sheetView zoomScaleNormal="100" workbookViewId="0">
      <pane ySplit="18" topLeftCell="A19" activePane="bottomLeft" state="frozen"/>
      <selection pane="bottomLeft" activeCell="D10" sqref="D10:N10"/>
    </sheetView>
  </sheetViews>
  <sheetFormatPr defaultRowHeight="12.75" x14ac:dyDescent="0.2"/>
  <cols>
    <col min="1" max="1" width="7.5703125" customWidth="1"/>
    <col min="2" max="2" width="20.85546875" customWidth="1"/>
    <col min="3" max="3" width="6.42578125" customWidth="1"/>
    <col min="4" max="4" width="11.5703125" customWidth="1"/>
    <col min="5" max="5" width="8.5703125" customWidth="1"/>
    <col min="6" max="6" width="21.5703125" customWidth="1"/>
    <col min="7" max="7" width="8.140625" customWidth="1"/>
    <col min="14" max="14" width="7.28515625" customWidth="1"/>
    <col min="16" max="16" width="19" customWidth="1"/>
    <col min="17" max="17" width="5.7109375" customWidth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2.75" customHeigh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02" t="s">
        <v>175</v>
      </c>
      <c r="P7" s="302"/>
      <c r="Q7" s="302"/>
    </row>
    <row r="8" spans="1:17" ht="15.75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2" t="s">
        <v>1</v>
      </c>
      <c r="P8" s="302"/>
      <c r="Q8" s="302"/>
    </row>
    <row r="9" spans="1:17" ht="15.75" x14ac:dyDescent="0.25">
      <c r="A9" s="320" t="s">
        <v>27</v>
      </c>
      <c r="B9" s="320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19" t="s">
        <v>2</v>
      </c>
      <c r="P9" s="320"/>
      <c r="Q9" s="320"/>
    </row>
    <row r="10" spans="1:17" ht="15.75" x14ac:dyDescent="0.25">
      <c r="A10" s="23" t="s">
        <v>3</v>
      </c>
      <c r="B10" s="23" t="s">
        <v>4</v>
      </c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 t="s">
        <v>28</v>
      </c>
      <c r="P10" s="304"/>
      <c r="Q10" s="305"/>
    </row>
    <row r="11" spans="1:17" ht="15.75" x14ac:dyDescent="0.25">
      <c r="A11" s="327" t="s">
        <v>28</v>
      </c>
      <c r="B11" s="328"/>
      <c r="C11" s="19"/>
      <c r="D11" s="307" t="s">
        <v>15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154">
        <v>1</v>
      </c>
      <c r="P11" s="155">
        <v>2</v>
      </c>
      <c r="Q11" s="155">
        <v>3</v>
      </c>
    </row>
    <row r="12" spans="1:17" x14ac:dyDescent="0.2">
      <c r="A12" s="32">
        <v>155</v>
      </c>
      <c r="B12" s="32">
        <v>201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>
        <v>120</v>
      </c>
      <c r="P12" s="32">
        <v>95</v>
      </c>
      <c r="Q12" s="32">
        <v>70</v>
      </c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 x14ac:dyDescent="0.2">
      <c r="A17" s="331" t="s">
        <v>20</v>
      </c>
      <c r="B17" s="331" t="s">
        <v>19</v>
      </c>
      <c r="C17" s="331" t="s">
        <v>29</v>
      </c>
      <c r="D17" s="331" t="s">
        <v>25</v>
      </c>
      <c r="E17" s="331" t="s">
        <v>24</v>
      </c>
      <c r="F17" s="331" t="s">
        <v>8</v>
      </c>
      <c r="G17" s="331" t="s">
        <v>9</v>
      </c>
      <c r="H17" s="331" t="s">
        <v>3</v>
      </c>
      <c r="I17" s="337" t="s">
        <v>4</v>
      </c>
      <c r="J17" s="337"/>
      <c r="K17" s="331" t="s">
        <v>10</v>
      </c>
      <c r="L17" s="331" t="s">
        <v>13</v>
      </c>
      <c r="M17" s="337" t="s">
        <v>7</v>
      </c>
      <c r="N17" s="331" t="s">
        <v>11</v>
      </c>
      <c r="O17" s="338" t="s">
        <v>12</v>
      </c>
      <c r="P17" s="332" t="s">
        <v>18</v>
      </c>
      <c r="Q17" s="332"/>
    </row>
    <row r="18" spans="1:17" ht="15" customHeight="1" x14ac:dyDescent="0.2">
      <c r="A18" s="331"/>
      <c r="B18" s="331"/>
      <c r="C18" s="331"/>
      <c r="D18" s="331"/>
      <c r="E18" s="331"/>
      <c r="F18" s="331"/>
      <c r="G18" s="331"/>
      <c r="H18" s="331"/>
      <c r="I18" s="55" t="s">
        <v>5</v>
      </c>
      <c r="J18" s="55" t="s">
        <v>13</v>
      </c>
      <c r="K18" s="331"/>
      <c r="L18" s="331"/>
      <c r="M18" s="337"/>
      <c r="N18" s="331"/>
      <c r="O18" s="314"/>
      <c r="P18" s="311"/>
      <c r="Q18" s="311"/>
    </row>
    <row r="19" spans="1:17" ht="16.149999999999999" customHeight="1" x14ac:dyDescent="0.25">
      <c r="A19" s="14">
        <v>1</v>
      </c>
      <c r="B19" s="168" t="s">
        <v>80</v>
      </c>
      <c r="C19" s="101">
        <v>16</v>
      </c>
      <c r="D19" s="109">
        <v>36306</v>
      </c>
      <c r="E19" s="101"/>
      <c r="F19" s="101" t="s">
        <v>61</v>
      </c>
      <c r="G19" s="101">
        <v>71.95</v>
      </c>
      <c r="H19" s="14">
        <v>121</v>
      </c>
      <c r="I19" s="14">
        <v>196</v>
      </c>
      <c r="J19" s="48">
        <f t="shared" ref="J19:J29" si="0">+I19/2</f>
        <v>98</v>
      </c>
      <c r="K19" s="49">
        <f t="shared" ref="K19:K29" si="1">H19+J19</f>
        <v>219</v>
      </c>
      <c r="L19" s="49">
        <f t="shared" ref="L19:L29" si="2">IF(C19=24,K19*2,K19)</f>
        <v>219</v>
      </c>
      <c r="M19" s="49">
        <f t="shared" ref="M19:M29" si="3">RANK(L19,$L$19:$L$29,0)</f>
        <v>1</v>
      </c>
      <c r="N19" s="151">
        <v>20</v>
      </c>
      <c r="O19" s="55" t="s">
        <v>70</v>
      </c>
      <c r="P19" s="173" t="s">
        <v>62</v>
      </c>
      <c r="Q19" s="174"/>
    </row>
    <row r="20" spans="1:17" ht="15.75" x14ac:dyDescent="0.25">
      <c r="A20" s="51">
        <v>2</v>
      </c>
      <c r="B20" s="168" t="s">
        <v>130</v>
      </c>
      <c r="C20" s="101">
        <v>16</v>
      </c>
      <c r="D20" s="109">
        <v>37470</v>
      </c>
      <c r="E20" s="101"/>
      <c r="F20" s="101" t="s">
        <v>126</v>
      </c>
      <c r="G20" s="101">
        <v>71.900000000000006</v>
      </c>
      <c r="H20" s="48">
        <v>102</v>
      </c>
      <c r="I20" s="48">
        <v>121</v>
      </c>
      <c r="J20" s="48">
        <f t="shared" si="0"/>
        <v>60.5</v>
      </c>
      <c r="K20" s="49">
        <f t="shared" si="1"/>
        <v>162.5</v>
      </c>
      <c r="L20" s="49">
        <f t="shared" si="2"/>
        <v>162.5</v>
      </c>
      <c r="M20" s="49">
        <f t="shared" si="3"/>
        <v>2</v>
      </c>
      <c r="N20" s="151">
        <v>18</v>
      </c>
      <c r="O20" s="50" t="s">
        <v>70</v>
      </c>
      <c r="P20" s="173" t="s">
        <v>65</v>
      </c>
      <c r="Q20" s="174"/>
    </row>
    <row r="21" spans="1:17" ht="17.25" customHeight="1" x14ac:dyDescent="0.25">
      <c r="A21" s="14">
        <v>3</v>
      </c>
      <c r="B21" s="168" t="s">
        <v>81</v>
      </c>
      <c r="C21" s="101">
        <v>16</v>
      </c>
      <c r="D21" s="109">
        <v>35632</v>
      </c>
      <c r="E21" s="101"/>
      <c r="F21" s="101" t="s">
        <v>61</v>
      </c>
      <c r="G21" s="101">
        <v>70.5</v>
      </c>
      <c r="H21" s="48">
        <v>85</v>
      </c>
      <c r="I21" s="48">
        <v>153</v>
      </c>
      <c r="J21" s="48">
        <f t="shared" si="0"/>
        <v>76.5</v>
      </c>
      <c r="K21" s="49">
        <f t="shared" si="1"/>
        <v>161.5</v>
      </c>
      <c r="L21" s="49">
        <f t="shared" si="2"/>
        <v>161.5</v>
      </c>
      <c r="M21" s="49">
        <f t="shared" si="3"/>
        <v>3</v>
      </c>
      <c r="N21" s="151">
        <v>16</v>
      </c>
      <c r="O21" s="50" t="s">
        <v>70</v>
      </c>
      <c r="P21" s="173" t="s">
        <v>60</v>
      </c>
      <c r="Q21" s="174"/>
    </row>
    <row r="22" spans="1:17" ht="18" customHeight="1" x14ac:dyDescent="0.25">
      <c r="A22" s="14">
        <v>4</v>
      </c>
      <c r="B22" s="168" t="s">
        <v>77</v>
      </c>
      <c r="C22" s="101">
        <v>24</v>
      </c>
      <c r="D22" s="109">
        <v>35789</v>
      </c>
      <c r="E22" s="101"/>
      <c r="F22" s="101" t="s">
        <v>126</v>
      </c>
      <c r="G22" s="101">
        <v>70</v>
      </c>
      <c r="H22" s="48">
        <v>36</v>
      </c>
      <c r="I22" s="48">
        <v>70</v>
      </c>
      <c r="J22" s="48">
        <f t="shared" si="0"/>
        <v>35</v>
      </c>
      <c r="K22" s="49">
        <f t="shared" si="1"/>
        <v>71</v>
      </c>
      <c r="L22" s="49">
        <f t="shared" si="2"/>
        <v>142</v>
      </c>
      <c r="M22" s="49">
        <f t="shared" si="3"/>
        <v>4</v>
      </c>
      <c r="N22" s="151">
        <f>15+2</f>
        <v>17</v>
      </c>
      <c r="O22" s="50" t="s">
        <v>187</v>
      </c>
      <c r="P22" s="173" t="s">
        <v>65</v>
      </c>
      <c r="Q22" s="174"/>
    </row>
    <row r="23" spans="1:17" ht="15.75" x14ac:dyDescent="0.2">
      <c r="A23" s="51">
        <v>5</v>
      </c>
      <c r="B23" s="168" t="s">
        <v>114</v>
      </c>
      <c r="C23" s="101">
        <v>16</v>
      </c>
      <c r="D23" s="109">
        <v>37198</v>
      </c>
      <c r="E23" s="101"/>
      <c r="F23" s="101" t="s">
        <v>71</v>
      </c>
      <c r="G23" s="101">
        <v>68.5</v>
      </c>
      <c r="H23" s="48">
        <v>36</v>
      </c>
      <c r="I23" s="48">
        <v>143</v>
      </c>
      <c r="J23" s="48">
        <f t="shared" si="0"/>
        <v>71.5</v>
      </c>
      <c r="K23" s="49">
        <f t="shared" si="1"/>
        <v>107.5</v>
      </c>
      <c r="L23" s="49">
        <f t="shared" si="2"/>
        <v>107.5</v>
      </c>
      <c r="M23" s="49">
        <f t="shared" si="3"/>
        <v>5</v>
      </c>
      <c r="N23" s="151">
        <v>14</v>
      </c>
      <c r="O23" s="50" t="s">
        <v>70</v>
      </c>
      <c r="P23" s="171" t="s">
        <v>72</v>
      </c>
      <c r="Q23" s="172"/>
    </row>
    <row r="24" spans="1:17" ht="17.25" customHeight="1" x14ac:dyDescent="0.2">
      <c r="A24" s="14">
        <v>6</v>
      </c>
      <c r="B24" s="169" t="s">
        <v>177</v>
      </c>
      <c r="C24" s="102">
        <v>24</v>
      </c>
      <c r="D24" s="103">
        <v>36676</v>
      </c>
      <c r="E24" s="102"/>
      <c r="F24" s="102" t="s">
        <v>99</v>
      </c>
      <c r="G24" s="104">
        <v>71</v>
      </c>
      <c r="H24" s="48">
        <v>22</v>
      </c>
      <c r="I24" s="48">
        <v>60</v>
      </c>
      <c r="J24" s="48">
        <f t="shared" si="0"/>
        <v>30</v>
      </c>
      <c r="K24" s="49">
        <f t="shared" si="1"/>
        <v>52</v>
      </c>
      <c r="L24" s="49">
        <f t="shared" si="2"/>
        <v>104</v>
      </c>
      <c r="M24" s="49">
        <f t="shared" si="3"/>
        <v>6</v>
      </c>
      <c r="N24" s="151">
        <v>13</v>
      </c>
      <c r="O24" s="50" t="s">
        <v>70</v>
      </c>
      <c r="P24" s="171" t="s">
        <v>120</v>
      </c>
      <c r="Q24" s="172"/>
    </row>
    <row r="25" spans="1:17" ht="20.25" customHeight="1" x14ac:dyDescent="0.25">
      <c r="A25" s="14">
        <v>7</v>
      </c>
      <c r="B25" s="168" t="s">
        <v>137</v>
      </c>
      <c r="C25" s="101">
        <v>16</v>
      </c>
      <c r="D25" s="109">
        <v>36949</v>
      </c>
      <c r="E25" s="101"/>
      <c r="F25" s="101" t="s">
        <v>126</v>
      </c>
      <c r="G25" s="101">
        <v>69</v>
      </c>
      <c r="H25" s="48">
        <v>40</v>
      </c>
      <c r="I25" s="48">
        <v>87</v>
      </c>
      <c r="J25" s="48">
        <f t="shared" si="0"/>
        <v>43.5</v>
      </c>
      <c r="K25" s="49">
        <f t="shared" si="1"/>
        <v>83.5</v>
      </c>
      <c r="L25" s="49">
        <f t="shared" si="2"/>
        <v>83.5</v>
      </c>
      <c r="M25" s="49">
        <f t="shared" si="3"/>
        <v>7</v>
      </c>
      <c r="N25" s="151">
        <v>12</v>
      </c>
      <c r="O25" s="50" t="s">
        <v>70</v>
      </c>
      <c r="P25" s="173" t="s">
        <v>65</v>
      </c>
      <c r="Q25" s="174"/>
    </row>
    <row r="26" spans="1:17" ht="15.75" x14ac:dyDescent="0.2">
      <c r="A26" s="51">
        <v>8</v>
      </c>
      <c r="B26" s="168" t="s">
        <v>108</v>
      </c>
      <c r="C26" s="101">
        <v>16</v>
      </c>
      <c r="D26" s="109">
        <v>36935</v>
      </c>
      <c r="E26" s="101"/>
      <c r="F26" s="101" t="s">
        <v>71</v>
      </c>
      <c r="G26" s="101">
        <v>70.349999999999994</v>
      </c>
      <c r="H26" s="48">
        <v>27</v>
      </c>
      <c r="I26" s="48">
        <v>113</v>
      </c>
      <c r="J26" s="48">
        <f t="shared" si="0"/>
        <v>56.5</v>
      </c>
      <c r="K26" s="49">
        <f t="shared" si="1"/>
        <v>83.5</v>
      </c>
      <c r="L26" s="49">
        <f t="shared" si="2"/>
        <v>83.5</v>
      </c>
      <c r="M26" s="49">
        <f t="shared" si="3"/>
        <v>7</v>
      </c>
      <c r="N26" s="151">
        <v>11</v>
      </c>
      <c r="O26" s="50" t="s">
        <v>70</v>
      </c>
      <c r="P26" s="171" t="s">
        <v>72</v>
      </c>
      <c r="Q26" s="172"/>
    </row>
    <row r="27" spans="1:17" ht="15.75" x14ac:dyDescent="0.2">
      <c r="A27" s="14">
        <v>9</v>
      </c>
      <c r="B27" s="168" t="s">
        <v>150</v>
      </c>
      <c r="C27" s="101">
        <v>16</v>
      </c>
      <c r="D27" s="109">
        <v>37403</v>
      </c>
      <c r="E27" s="101"/>
      <c r="F27" s="101" t="s">
        <v>63</v>
      </c>
      <c r="G27" s="101">
        <v>71.400000000000006</v>
      </c>
      <c r="H27" s="48">
        <v>27</v>
      </c>
      <c r="I27" s="48">
        <v>90</v>
      </c>
      <c r="J27" s="48">
        <f t="shared" si="0"/>
        <v>45</v>
      </c>
      <c r="K27" s="49">
        <f t="shared" si="1"/>
        <v>72</v>
      </c>
      <c r="L27" s="49">
        <f t="shared" si="2"/>
        <v>72</v>
      </c>
      <c r="M27" s="49">
        <f t="shared" si="3"/>
        <v>9</v>
      </c>
      <c r="N27" s="151">
        <v>10</v>
      </c>
      <c r="O27" s="50" t="s">
        <v>70</v>
      </c>
      <c r="P27" s="171" t="s">
        <v>183</v>
      </c>
      <c r="Q27" s="172"/>
    </row>
    <row r="28" spans="1:17" ht="15.75" x14ac:dyDescent="0.25">
      <c r="A28" s="14">
        <v>10</v>
      </c>
      <c r="B28" s="168" t="s">
        <v>140</v>
      </c>
      <c r="C28" s="101">
        <v>16</v>
      </c>
      <c r="D28" s="109">
        <v>36902</v>
      </c>
      <c r="E28" s="101"/>
      <c r="F28" s="101" t="s">
        <v>82</v>
      </c>
      <c r="G28" s="101">
        <v>71.75</v>
      </c>
      <c r="H28" s="48">
        <v>25</v>
      </c>
      <c r="I28" s="48">
        <v>73</v>
      </c>
      <c r="J28" s="48">
        <f t="shared" si="0"/>
        <v>36.5</v>
      </c>
      <c r="K28" s="49">
        <f t="shared" si="1"/>
        <v>61.5</v>
      </c>
      <c r="L28" s="49">
        <f t="shared" si="2"/>
        <v>61.5</v>
      </c>
      <c r="M28" s="49">
        <f t="shared" si="3"/>
        <v>10</v>
      </c>
      <c r="N28" s="151">
        <v>9</v>
      </c>
      <c r="O28" s="50" t="s">
        <v>70</v>
      </c>
      <c r="P28" s="173" t="s">
        <v>184</v>
      </c>
      <c r="Q28" s="174"/>
    </row>
    <row r="29" spans="1:17" ht="15.75" x14ac:dyDescent="0.25">
      <c r="A29" s="51">
        <v>11</v>
      </c>
      <c r="B29" s="168" t="s">
        <v>132</v>
      </c>
      <c r="C29" s="101">
        <v>24</v>
      </c>
      <c r="D29" s="109">
        <v>36933</v>
      </c>
      <c r="E29" s="101"/>
      <c r="F29" s="101" t="s">
        <v>126</v>
      </c>
      <c r="G29" s="101">
        <v>72.3</v>
      </c>
      <c r="H29" s="14">
        <v>7</v>
      </c>
      <c r="I29" s="14">
        <v>36</v>
      </c>
      <c r="J29" s="48">
        <f t="shared" si="0"/>
        <v>18</v>
      </c>
      <c r="K29" s="49">
        <f t="shared" si="1"/>
        <v>25</v>
      </c>
      <c r="L29" s="49">
        <f t="shared" si="2"/>
        <v>50</v>
      </c>
      <c r="M29" s="49">
        <f t="shared" si="3"/>
        <v>11</v>
      </c>
      <c r="N29" s="151">
        <v>8</v>
      </c>
      <c r="O29" s="152"/>
      <c r="P29" s="173" t="s">
        <v>65</v>
      </c>
      <c r="Q29" s="174"/>
    </row>
    <row r="30" spans="1:17" x14ac:dyDescent="0.2">
      <c r="A30" s="18"/>
      <c r="H30" s="22"/>
      <c r="I30" s="22"/>
      <c r="J30" s="22"/>
      <c r="K30" s="22"/>
      <c r="L30" s="22"/>
      <c r="M30" s="22"/>
      <c r="N30" s="22"/>
      <c r="O30" s="22"/>
      <c r="P30" s="22"/>
      <c r="Q30" s="18"/>
    </row>
    <row r="31" spans="1:17" x14ac:dyDescent="0.2">
      <c r="A31" s="22"/>
      <c r="F31" s="22"/>
      <c r="G31" s="22"/>
      <c r="H31" s="22"/>
      <c r="I31" s="22"/>
      <c r="J31" s="2"/>
      <c r="K31" s="2"/>
      <c r="L31" s="2"/>
      <c r="M31" s="1"/>
      <c r="N31" s="10"/>
    </row>
    <row r="32" spans="1:17" ht="15.75" x14ac:dyDescent="0.25">
      <c r="A32" s="2"/>
      <c r="B32" s="30" t="s">
        <v>67</v>
      </c>
      <c r="C32" s="30" t="s">
        <v>94</v>
      </c>
      <c r="D32" s="30"/>
      <c r="E32" s="45" t="s">
        <v>68</v>
      </c>
      <c r="F32" s="10"/>
      <c r="G32" s="2"/>
      <c r="H32" s="2"/>
      <c r="I32" s="2"/>
      <c r="J32" s="2"/>
      <c r="K32" s="2"/>
      <c r="L32" s="2"/>
      <c r="M32" s="2"/>
      <c r="N32" s="1"/>
    </row>
    <row r="33" spans="1:14" ht="15.75" x14ac:dyDescent="0.25">
      <c r="A33" s="1"/>
      <c r="B33" s="46"/>
      <c r="C33" s="46"/>
      <c r="D33" s="46"/>
      <c r="E33" s="45"/>
      <c r="F33" s="2"/>
      <c r="G33" s="2"/>
      <c r="H33" s="2"/>
      <c r="I33" s="2"/>
      <c r="J33" s="2"/>
      <c r="K33" s="2"/>
      <c r="L33" s="2"/>
      <c r="M33" s="10"/>
      <c r="N33" s="1"/>
    </row>
    <row r="34" spans="1:14" ht="15.75" x14ac:dyDescent="0.25">
      <c r="A34" s="2"/>
      <c r="B34" s="30" t="s">
        <v>69</v>
      </c>
      <c r="C34" s="30" t="s">
        <v>95</v>
      </c>
      <c r="D34" s="30"/>
      <c r="E34" s="45"/>
      <c r="F34" s="10"/>
      <c r="G34" s="2"/>
      <c r="H34" s="2"/>
      <c r="I34" s="2"/>
    </row>
  </sheetData>
  <autoFilter ref="A17:Q29" xr:uid="{00000000-0009-0000-0000-000004000000}">
    <filterColumn colId="8" showButton="0"/>
    <filterColumn colId="15" showButton="0"/>
    <sortState xmlns:xlrd2="http://schemas.microsoft.com/office/spreadsheetml/2017/richdata2" ref="A20:Q29">
      <sortCondition ref="M17:M29"/>
    </sortState>
  </autoFilter>
  <mergeCells count="32">
    <mergeCell ref="D11:N11"/>
    <mergeCell ref="A17:A18"/>
    <mergeCell ref="D17:D18"/>
    <mergeCell ref="M17:M18"/>
    <mergeCell ref="N17:N18"/>
    <mergeCell ref="E17:E18"/>
    <mergeCell ref="L17:L18"/>
    <mergeCell ref="K17:K18"/>
    <mergeCell ref="G17:G18"/>
    <mergeCell ref="A1:Q1"/>
    <mergeCell ref="A2:Q2"/>
    <mergeCell ref="A3:Q3"/>
    <mergeCell ref="A4:Q4"/>
    <mergeCell ref="O7:Q7"/>
    <mergeCell ref="A5:Q5"/>
    <mergeCell ref="A7:B7"/>
    <mergeCell ref="O8:Q8"/>
    <mergeCell ref="D9:N9"/>
    <mergeCell ref="O9:Q9"/>
    <mergeCell ref="D10:N10"/>
    <mergeCell ref="B17:B18"/>
    <mergeCell ref="H17:H18"/>
    <mergeCell ref="I17:J17"/>
    <mergeCell ref="O17:O18"/>
    <mergeCell ref="P17:Q18"/>
    <mergeCell ref="F17:F18"/>
    <mergeCell ref="A8:B8"/>
    <mergeCell ref="A9:B9"/>
    <mergeCell ref="D8:N8"/>
    <mergeCell ref="A11:B11"/>
    <mergeCell ref="C17:C18"/>
    <mergeCell ref="O10:Q10"/>
  </mergeCells>
  <pageMargins left="0.25" right="0.25" top="0.75" bottom="0.75" header="0.3" footer="0.3"/>
  <pageSetup paperSize="9" scale="8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  <pageSetUpPr fitToPage="1"/>
  </sheetPr>
  <dimension ref="A1:Q34"/>
  <sheetViews>
    <sheetView zoomScaleNormal="100" workbookViewId="0">
      <pane ySplit="18" topLeftCell="A19" activePane="bottomLeft" state="frozen"/>
      <selection pane="bottomLeft" activeCell="D10" sqref="D10:N10"/>
    </sheetView>
  </sheetViews>
  <sheetFormatPr defaultRowHeight="12.75" x14ac:dyDescent="0.2"/>
  <cols>
    <col min="1" max="1" width="8" customWidth="1"/>
    <col min="2" max="2" width="23" customWidth="1"/>
    <col min="3" max="3" width="6.28515625" customWidth="1"/>
    <col min="4" max="4" width="11.140625" customWidth="1"/>
    <col min="5" max="5" width="9" customWidth="1"/>
    <col min="6" max="6" width="20.85546875" customWidth="1"/>
    <col min="7" max="7" width="8.42578125" customWidth="1"/>
    <col min="11" max="11" width="8.140625" customWidth="1"/>
    <col min="12" max="12" width="11" customWidth="1"/>
    <col min="13" max="13" width="6.7109375" customWidth="1"/>
    <col min="14" max="14" width="6.85546875" customWidth="1"/>
    <col min="15" max="15" width="7.5703125" customWidth="1"/>
    <col min="16" max="16" width="18.28515625" customWidth="1"/>
    <col min="17" max="17" width="13.140625" customWidth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5" customHeigh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02" t="s">
        <v>175</v>
      </c>
      <c r="P7" s="302"/>
      <c r="Q7" s="302"/>
    </row>
    <row r="8" spans="1:17" ht="15.75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2" t="s">
        <v>1</v>
      </c>
      <c r="P8" s="302"/>
      <c r="Q8" s="302"/>
    </row>
    <row r="9" spans="1:17" ht="15.75" x14ac:dyDescent="0.25">
      <c r="A9" s="320" t="s">
        <v>27</v>
      </c>
      <c r="B9" s="320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19" t="s">
        <v>2</v>
      </c>
      <c r="P9" s="320"/>
      <c r="Q9" s="320"/>
    </row>
    <row r="10" spans="1:17" ht="15.75" x14ac:dyDescent="0.25">
      <c r="A10" s="23" t="s">
        <v>3</v>
      </c>
      <c r="B10" s="23" t="s">
        <v>4</v>
      </c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 t="s">
        <v>28</v>
      </c>
      <c r="P10" s="304"/>
      <c r="Q10" s="305"/>
    </row>
    <row r="11" spans="1:17" ht="15.75" x14ac:dyDescent="0.25">
      <c r="A11" s="327" t="s">
        <v>28</v>
      </c>
      <c r="B11" s="328"/>
      <c r="C11" s="19"/>
      <c r="D11" s="307" t="s">
        <v>16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154">
        <v>1</v>
      </c>
      <c r="P11" s="155">
        <v>2</v>
      </c>
      <c r="Q11" s="155">
        <v>3</v>
      </c>
    </row>
    <row r="12" spans="1:17" x14ac:dyDescent="0.2">
      <c r="A12" s="32">
        <v>173</v>
      </c>
      <c r="B12" s="32">
        <v>230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>
        <v>130</v>
      </c>
      <c r="P12" s="32">
        <v>105</v>
      </c>
      <c r="Q12" s="32">
        <v>80</v>
      </c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 x14ac:dyDescent="0.2">
      <c r="A17" s="332" t="s">
        <v>20</v>
      </c>
      <c r="B17" s="332" t="s">
        <v>19</v>
      </c>
      <c r="C17" s="311" t="s">
        <v>29</v>
      </c>
      <c r="D17" s="332" t="s">
        <v>25</v>
      </c>
      <c r="E17" s="332" t="s">
        <v>24</v>
      </c>
      <c r="F17" s="332" t="s">
        <v>8</v>
      </c>
      <c r="G17" s="332" t="s">
        <v>9</v>
      </c>
      <c r="H17" s="332" t="s">
        <v>3</v>
      </c>
      <c r="I17" s="336" t="s">
        <v>4</v>
      </c>
      <c r="J17" s="336"/>
      <c r="K17" s="335" t="s">
        <v>10</v>
      </c>
      <c r="L17" s="331" t="s">
        <v>13</v>
      </c>
      <c r="M17" s="333" t="s">
        <v>7</v>
      </c>
      <c r="N17" s="332" t="s">
        <v>11</v>
      </c>
      <c r="O17" s="332" t="s">
        <v>12</v>
      </c>
      <c r="P17" s="332" t="s">
        <v>18</v>
      </c>
      <c r="Q17" s="332"/>
    </row>
    <row r="18" spans="1:17" ht="16.5" customHeight="1" x14ac:dyDescent="0.2">
      <c r="A18" s="311"/>
      <c r="B18" s="311"/>
      <c r="C18" s="312"/>
      <c r="D18" s="311"/>
      <c r="E18" s="311"/>
      <c r="F18" s="311"/>
      <c r="G18" s="311"/>
      <c r="H18" s="311"/>
      <c r="I18" s="26" t="s">
        <v>5</v>
      </c>
      <c r="J18" s="26" t="s">
        <v>13</v>
      </c>
      <c r="K18" s="313"/>
      <c r="L18" s="331"/>
      <c r="M18" s="334"/>
      <c r="N18" s="311"/>
      <c r="O18" s="311"/>
      <c r="P18" s="311"/>
      <c r="Q18" s="311"/>
    </row>
    <row r="19" spans="1:17" ht="15.75" x14ac:dyDescent="0.25">
      <c r="A19" s="13">
        <v>1</v>
      </c>
      <c r="B19" s="101" t="s">
        <v>76</v>
      </c>
      <c r="C19" s="101">
        <v>24</v>
      </c>
      <c r="D19" s="109">
        <v>36605</v>
      </c>
      <c r="E19" s="101"/>
      <c r="F19" s="101" t="s">
        <v>126</v>
      </c>
      <c r="G19" s="101">
        <v>76.5</v>
      </c>
      <c r="H19" s="27">
        <v>94</v>
      </c>
      <c r="I19" s="27">
        <v>77</v>
      </c>
      <c r="J19" s="48">
        <f t="shared" ref="J19:J28" si="0">+I19/2</f>
        <v>38.5</v>
      </c>
      <c r="K19" s="28">
        <f t="shared" ref="K19:K28" si="1">H19+J19</f>
        <v>132.5</v>
      </c>
      <c r="L19" s="28">
        <f t="shared" ref="L19:L28" si="2">IF(C19=24,K19*2,K19)</f>
        <v>265</v>
      </c>
      <c r="M19" s="28">
        <f>RANK(L19,$L$19:$L$27,0)</f>
        <v>1</v>
      </c>
      <c r="N19">
        <v>27</v>
      </c>
      <c r="O19" s="29" t="s">
        <v>189</v>
      </c>
      <c r="P19" s="276" t="s">
        <v>65</v>
      </c>
      <c r="Q19" s="16"/>
    </row>
    <row r="20" spans="1:17" ht="15.75" x14ac:dyDescent="0.25">
      <c r="A20" s="55">
        <v>2</v>
      </c>
      <c r="B20" s="14" t="s">
        <v>129</v>
      </c>
      <c r="C20" s="14">
        <v>16</v>
      </c>
      <c r="D20" s="170">
        <v>37406</v>
      </c>
      <c r="E20" s="14"/>
      <c r="F20" s="14" t="s">
        <v>126</v>
      </c>
      <c r="G20" s="14">
        <v>76.2</v>
      </c>
      <c r="H20" s="14">
        <v>124</v>
      </c>
      <c r="I20" s="14">
        <v>155</v>
      </c>
      <c r="J20" s="48">
        <f t="shared" si="0"/>
        <v>77.5</v>
      </c>
      <c r="K20" s="28">
        <f t="shared" si="1"/>
        <v>201.5</v>
      </c>
      <c r="L20" s="49">
        <f t="shared" si="2"/>
        <v>201.5</v>
      </c>
      <c r="M20" s="49">
        <f>RANK(L20,$L$19:$L$28,0)</f>
        <v>2</v>
      </c>
      <c r="N20">
        <v>18</v>
      </c>
      <c r="O20" s="55" t="s">
        <v>70</v>
      </c>
      <c r="P20" s="276" t="s">
        <v>65</v>
      </c>
      <c r="Q20" s="176"/>
    </row>
    <row r="21" spans="1:17" ht="15.75" x14ac:dyDescent="0.25">
      <c r="A21" s="13">
        <v>3</v>
      </c>
      <c r="B21" s="101" t="s">
        <v>131</v>
      </c>
      <c r="C21" s="101">
        <v>24</v>
      </c>
      <c r="D21" s="109">
        <v>36930</v>
      </c>
      <c r="E21" s="101"/>
      <c r="F21" s="101" t="s">
        <v>126</v>
      </c>
      <c r="G21" s="101">
        <v>77</v>
      </c>
      <c r="H21" s="27">
        <v>35</v>
      </c>
      <c r="I21" s="27">
        <v>100</v>
      </c>
      <c r="J21" s="48">
        <f t="shared" si="0"/>
        <v>50</v>
      </c>
      <c r="K21" s="28">
        <f t="shared" si="1"/>
        <v>85</v>
      </c>
      <c r="L21" s="49">
        <f t="shared" si="2"/>
        <v>170</v>
      </c>
      <c r="M21" s="49">
        <f>RANK(L21,$L$19:$L$28,0)</f>
        <v>3</v>
      </c>
      <c r="N21">
        <v>18</v>
      </c>
      <c r="O21" s="29" t="s">
        <v>187</v>
      </c>
      <c r="P21" s="276" t="s">
        <v>65</v>
      </c>
      <c r="Q21" s="16"/>
    </row>
    <row r="22" spans="1:17" ht="15.75" x14ac:dyDescent="0.25">
      <c r="A22" s="14">
        <v>4</v>
      </c>
      <c r="B22" s="101" t="s">
        <v>145</v>
      </c>
      <c r="C22" s="101">
        <v>16</v>
      </c>
      <c r="D22" s="109">
        <v>37108</v>
      </c>
      <c r="E22" s="101"/>
      <c r="F22" s="101" t="s">
        <v>61</v>
      </c>
      <c r="G22" s="101">
        <v>77.400000000000006</v>
      </c>
      <c r="H22" s="14">
        <v>94</v>
      </c>
      <c r="I22" s="14">
        <v>125</v>
      </c>
      <c r="J22" s="48">
        <f t="shared" si="0"/>
        <v>62.5</v>
      </c>
      <c r="K22" s="49">
        <f t="shared" si="1"/>
        <v>156.5</v>
      </c>
      <c r="L22" s="49">
        <f t="shared" si="2"/>
        <v>156.5</v>
      </c>
      <c r="M22" s="49">
        <f t="shared" ref="M22:M27" si="3">RANK(L22,$L$19:$L$27,0)</f>
        <v>4</v>
      </c>
      <c r="N22">
        <v>15</v>
      </c>
      <c r="O22" s="55" t="s">
        <v>70</v>
      </c>
      <c r="P22" s="276" t="s">
        <v>62</v>
      </c>
      <c r="Q22" s="176"/>
    </row>
    <row r="23" spans="1:17" ht="15.75" x14ac:dyDescent="0.25">
      <c r="A23" s="13">
        <v>5</v>
      </c>
      <c r="B23" s="101" t="s">
        <v>141</v>
      </c>
      <c r="C23" s="101">
        <v>16</v>
      </c>
      <c r="D23" s="109">
        <v>35877</v>
      </c>
      <c r="E23" s="101"/>
      <c r="F23" s="101" t="s">
        <v>82</v>
      </c>
      <c r="G23" s="101">
        <v>76.2</v>
      </c>
      <c r="H23" s="27">
        <v>50</v>
      </c>
      <c r="I23" s="27">
        <v>164</v>
      </c>
      <c r="J23" s="48">
        <f t="shared" si="0"/>
        <v>82</v>
      </c>
      <c r="K23" s="28">
        <f t="shared" si="1"/>
        <v>132</v>
      </c>
      <c r="L23" s="49">
        <f t="shared" si="2"/>
        <v>132</v>
      </c>
      <c r="M23" s="49">
        <f t="shared" si="3"/>
        <v>5</v>
      </c>
      <c r="N23">
        <v>14</v>
      </c>
      <c r="O23" s="29" t="s">
        <v>70</v>
      </c>
      <c r="P23" s="276" t="s">
        <v>184</v>
      </c>
      <c r="Q23" s="16"/>
    </row>
    <row r="24" spans="1:17" ht="15.75" x14ac:dyDescent="0.25">
      <c r="A24" s="13">
        <v>6</v>
      </c>
      <c r="B24" s="101" t="s">
        <v>144</v>
      </c>
      <c r="C24" s="101">
        <v>16</v>
      </c>
      <c r="D24" s="109">
        <v>36192</v>
      </c>
      <c r="E24" s="101"/>
      <c r="F24" s="101" t="s">
        <v>82</v>
      </c>
      <c r="G24" s="101">
        <v>74.900000000000006</v>
      </c>
      <c r="H24" s="48">
        <v>45</v>
      </c>
      <c r="I24" s="48">
        <v>151</v>
      </c>
      <c r="J24" s="48">
        <f t="shared" si="0"/>
        <v>75.5</v>
      </c>
      <c r="K24" s="49">
        <f t="shared" si="1"/>
        <v>120.5</v>
      </c>
      <c r="L24" s="49">
        <f t="shared" si="2"/>
        <v>120.5</v>
      </c>
      <c r="M24" s="49">
        <f t="shared" si="3"/>
        <v>6</v>
      </c>
      <c r="N24">
        <v>13</v>
      </c>
      <c r="O24" s="50" t="s">
        <v>70</v>
      </c>
      <c r="P24" s="276" t="s">
        <v>184</v>
      </c>
      <c r="Q24" s="16"/>
    </row>
    <row r="25" spans="1:17" ht="15.75" x14ac:dyDescent="0.25">
      <c r="A25" s="13">
        <v>7</v>
      </c>
      <c r="B25" s="101" t="s">
        <v>139</v>
      </c>
      <c r="C25" s="101">
        <v>16</v>
      </c>
      <c r="D25" s="109">
        <v>36396</v>
      </c>
      <c r="E25" s="101"/>
      <c r="F25" s="101" t="s">
        <v>82</v>
      </c>
      <c r="G25" s="101">
        <v>75.8</v>
      </c>
      <c r="H25" s="48">
        <v>25</v>
      </c>
      <c r="I25" s="48">
        <v>120</v>
      </c>
      <c r="J25" s="48">
        <f t="shared" si="0"/>
        <v>60</v>
      </c>
      <c r="K25" s="49">
        <f t="shared" si="1"/>
        <v>85</v>
      </c>
      <c r="L25" s="49">
        <f t="shared" si="2"/>
        <v>85</v>
      </c>
      <c r="M25" s="49">
        <f t="shared" si="3"/>
        <v>7</v>
      </c>
      <c r="N25">
        <v>12</v>
      </c>
      <c r="O25" s="50" t="s">
        <v>70</v>
      </c>
      <c r="P25" s="293" t="s">
        <v>184</v>
      </c>
      <c r="Q25" s="57"/>
    </row>
    <row r="26" spans="1:17" ht="15.75" x14ac:dyDescent="0.2">
      <c r="A26" s="14">
        <v>8</v>
      </c>
      <c r="B26" s="101" t="s">
        <v>111</v>
      </c>
      <c r="C26" s="101">
        <v>24</v>
      </c>
      <c r="D26" s="109">
        <v>37273</v>
      </c>
      <c r="E26" s="101"/>
      <c r="F26" s="101" t="s">
        <v>71</v>
      </c>
      <c r="G26" s="101">
        <v>77.25</v>
      </c>
      <c r="H26" s="14">
        <v>21</v>
      </c>
      <c r="I26" s="14">
        <v>42</v>
      </c>
      <c r="J26" s="48">
        <f t="shared" si="0"/>
        <v>21</v>
      </c>
      <c r="K26" s="49">
        <f t="shared" si="1"/>
        <v>42</v>
      </c>
      <c r="L26" s="49">
        <f t="shared" si="2"/>
        <v>84</v>
      </c>
      <c r="M26" s="49">
        <f t="shared" si="3"/>
        <v>8</v>
      </c>
      <c r="N26">
        <v>11</v>
      </c>
      <c r="O26" s="55" t="s">
        <v>70</v>
      </c>
      <c r="P26" s="294" t="s">
        <v>72</v>
      </c>
      <c r="Q26" s="152"/>
    </row>
    <row r="27" spans="1:17" ht="15.75" x14ac:dyDescent="0.25">
      <c r="A27" s="13">
        <v>9</v>
      </c>
      <c r="B27" s="101" t="s">
        <v>185</v>
      </c>
      <c r="C27" s="101">
        <v>16</v>
      </c>
      <c r="D27" s="109">
        <v>36686</v>
      </c>
      <c r="E27" s="101"/>
      <c r="F27" s="101" t="s">
        <v>126</v>
      </c>
      <c r="G27" s="101">
        <v>75.5</v>
      </c>
      <c r="H27" s="48">
        <v>36</v>
      </c>
      <c r="I27" s="48">
        <v>95</v>
      </c>
      <c r="J27" s="48">
        <f t="shared" si="0"/>
        <v>47.5</v>
      </c>
      <c r="K27" s="49">
        <f t="shared" si="1"/>
        <v>83.5</v>
      </c>
      <c r="L27" s="49">
        <f t="shared" si="2"/>
        <v>83.5</v>
      </c>
      <c r="M27" s="49">
        <f t="shared" si="3"/>
        <v>9</v>
      </c>
      <c r="N27">
        <v>10</v>
      </c>
      <c r="O27" s="50" t="s">
        <v>70</v>
      </c>
      <c r="P27" s="293" t="s">
        <v>65</v>
      </c>
      <c r="Q27" s="57"/>
    </row>
    <row r="28" spans="1:17" ht="15.75" x14ac:dyDescent="0.25">
      <c r="A28" s="13">
        <v>10</v>
      </c>
      <c r="B28" s="101" t="s">
        <v>155</v>
      </c>
      <c r="C28" s="101">
        <v>16</v>
      </c>
      <c r="D28" s="109">
        <v>37523</v>
      </c>
      <c r="E28" s="101"/>
      <c r="F28" s="101" t="s">
        <v>63</v>
      </c>
      <c r="G28" s="101">
        <v>75.900000000000006</v>
      </c>
      <c r="H28" s="48">
        <v>30</v>
      </c>
      <c r="I28" s="48">
        <v>71</v>
      </c>
      <c r="J28" s="48">
        <f t="shared" si="0"/>
        <v>35.5</v>
      </c>
      <c r="K28" s="49">
        <f t="shared" si="1"/>
        <v>65.5</v>
      </c>
      <c r="L28" s="49">
        <f t="shared" si="2"/>
        <v>65.5</v>
      </c>
      <c r="M28" s="49">
        <f>RANK(L28,$L$19:$L$28,0)</f>
        <v>10</v>
      </c>
      <c r="N28">
        <v>9</v>
      </c>
      <c r="O28" s="50" t="s">
        <v>70</v>
      </c>
      <c r="P28" s="294" t="s">
        <v>183</v>
      </c>
      <c r="Q28" s="57"/>
    </row>
    <row r="29" spans="1:17" x14ac:dyDescent="0.2">
      <c r="A29" s="22"/>
      <c r="F29" s="22"/>
      <c r="G29" s="22"/>
      <c r="H29" s="22"/>
      <c r="I29" s="22"/>
      <c r="J29" s="22"/>
      <c r="K29" s="22"/>
      <c r="L29" s="22"/>
      <c r="M29" s="18"/>
      <c r="N29" s="22"/>
      <c r="O29" s="18"/>
      <c r="P29" s="18"/>
      <c r="Q29" s="18"/>
    </row>
    <row r="30" spans="1:17" ht="15.75" x14ac:dyDescent="0.25">
      <c r="A30" s="18"/>
      <c r="B30" s="30" t="s">
        <v>67</v>
      </c>
      <c r="C30" s="30" t="s">
        <v>94</v>
      </c>
      <c r="D30" s="30"/>
      <c r="E30" s="45" t="s">
        <v>68</v>
      </c>
      <c r="F30" s="22"/>
      <c r="G30" s="22"/>
      <c r="H30" s="22"/>
      <c r="I30" s="22"/>
      <c r="J30" s="22"/>
      <c r="K30" s="22"/>
      <c r="L30" s="22"/>
      <c r="M30" s="22"/>
      <c r="N30" s="18"/>
      <c r="O30" s="18"/>
      <c r="P30" s="18"/>
      <c r="Q30" s="18"/>
    </row>
    <row r="31" spans="1:17" ht="15.75" x14ac:dyDescent="0.25">
      <c r="A31" s="22"/>
      <c r="B31" s="46"/>
      <c r="C31" s="46"/>
      <c r="D31" s="46"/>
      <c r="E31" s="45"/>
      <c r="F31" s="22"/>
      <c r="G31" s="22"/>
      <c r="H31" s="22"/>
      <c r="I31" s="22"/>
      <c r="J31" s="22"/>
      <c r="K31" s="22"/>
      <c r="L31" s="22"/>
      <c r="M31" s="22"/>
      <c r="N31" s="18"/>
      <c r="O31" s="18"/>
      <c r="P31" s="18"/>
      <c r="Q31" s="18"/>
    </row>
    <row r="32" spans="1:17" ht="15.75" x14ac:dyDescent="0.25">
      <c r="A32" s="18"/>
      <c r="B32" s="30" t="s">
        <v>69</v>
      </c>
      <c r="C32" s="30" t="s">
        <v>95</v>
      </c>
      <c r="D32" s="30"/>
      <c r="E32" s="45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</sheetData>
  <autoFilter ref="A17:Q18" xr:uid="{00000000-0009-0000-0000-000005000000}">
    <filterColumn colId="8" showButton="0"/>
    <filterColumn colId="15" showButton="0"/>
    <sortState xmlns:xlrd2="http://schemas.microsoft.com/office/spreadsheetml/2017/richdata2" ref="A20:Q28">
      <sortCondition ref="M17:M18"/>
    </sortState>
  </autoFilter>
  <mergeCells count="32">
    <mergeCell ref="O9:Q9"/>
    <mergeCell ref="O17:O18"/>
    <mergeCell ref="P17:Q18"/>
    <mergeCell ref="L17:L18"/>
    <mergeCell ref="D17:D18"/>
    <mergeCell ref="E17:E18"/>
    <mergeCell ref="O10:Q10"/>
    <mergeCell ref="M17:M18"/>
    <mergeCell ref="N17:N18"/>
    <mergeCell ref="H17:H18"/>
    <mergeCell ref="A9:B9"/>
    <mergeCell ref="G17:G18"/>
    <mergeCell ref="D10:N10"/>
    <mergeCell ref="D11:N11"/>
    <mergeCell ref="I17:J17"/>
    <mergeCell ref="D9:N9"/>
    <mergeCell ref="A5:Q5"/>
    <mergeCell ref="O8:Q8"/>
    <mergeCell ref="K17:K18"/>
    <mergeCell ref="B17:B18"/>
    <mergeCell ref="A1:Q1"/>
    <mergeCell ref="A2:Q2"/>
    <mergeCell ref="A3:Q3"/>
    <mergeCell ref="A4:Q4"/>
    <mergeCell ref="O7:Q7"/>
    <mergeCell ref="D8:N8"/>
    <mergeCell ref="A7:B7"/>
    <mergeCell ref="A8:B8"/>
    <mergeCell ref="C17:C18"/>
    <mergeCell ref="A17:A18"/>
    <mergeCell ref="F17:F18"/>
    <mergeCell ref="A11:B11"/>
  </mergeCells>
  <pageMargins left="0.25" right="0.25" top="0.75" bottom="0.75" header="0.3" footer="0.3"/>
  <pageSetup paperSize="9" scale="78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Q40"/>
  <sheetViews>
    <sheetView zoomScale="90" zoomScaleNormal="90" workbookViewId="0">
      <pane ySplit="18" topLeftCell="A22" activePane="bottomLeft" state="frozen"/>
      <selection pane="bottomLeft" activeCell="D10" sqref="D10:N10"/>
    </sheetView>
  </sheetViews>
  <sheetFormatPr defaultRowHeight="12.75" x14ac:dyDescent="0.2"/>
  <cols>
    <col min="1" max="1" width="6.42578125" customWidth="1"/>
    <col min="2" max="2" width="23.28515625" customWidth="1"/>
    <col min="3" max="3" width="6.85546875" customWidth="1"/>
    <col min="4" max="4" width="11.5703125" customWidth="1"/>
    <col min="5" max="5" width="7.28515625" customWidth="1"/>
    <col min="6" max="6" width="17.140625" customWidth="1"/>
    <col min="8" max="8" width="6.85546875" customWidth="1"/>
    <col min="11" max="11" width="9.28515625" customWidth="1"/>
    <col min="12" max="12" width="7.7109375" customWidth="1"/>
    <col min="13" max="13" width="6.85546875" customWidth="1"/>
    <col min="14" max="14" width="7.85546875" customWidth="1"/>
    <col min="15" max="15" width="7.7109375" customWidth="1"/>
    <col min="16" max="16" width="25" customWidth="1"/>
    <col min="17" max="17" width="4.5703125" customWidth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2.75" customHeigh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02" t="s">
        <v>175</v>
      </c>
      <c r="P7" s="302"/>
      <c r="Q7" s="302"/>
    </row>
    <row r="8" spans="1:17" ht="15.75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2" t="s">
        <v>1</v>
      </c>
      <c r="P8" s="302"/>
      <c r="Q8" s="302"/>
    </row>
    <row r="9" spans="1:17" ht="15.75" x14ac:dyDescent="0.25">
      <c r="A9" s="320" t="s">
        <v>27</v>
      </c>
      <c r="B9" s="320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19" t="s">
        <v>2</v>
      </c>
      <c r="P9" s="320"/>
      <c r="Q9" s="320"/>
    </row>
    <row r="10" spans="1:17" ht="15.75" x14ac:dyDescent="0.25">
      <c r="A10" s="23" t="s">
        <v>3</v>
      </c>
      <c r="B10" s="23" t="s">
        <v>4</v>
      </c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 t="s">
        <v>28</v>
      </c>
      <c r="P10" s="304"/>
      <c r="Q10" s="305"/>
    </row>
    <row r="11" spans="1:17" ht="15.75" x14ac:dyDescent="0.25">
      <c r="A11" s="327" t="s">
        <v>28</v>
      </c>
      <c r="B11" s="328"/>
      <c r="C11" s="19"/>
      <c r="D11" s="307" t="s">
        <v>17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154">
        <v>1</v>
      </c>
      <c r="P11" s="155">
        <v>2</v>
      </c>
      <c r="Q11" s="155">
        <v>3</v>
      </c>
    </row>
    <row r="12" spans="1:17" x14ac:dyDescent="0.2">
      <c r="A12" s="32">
        <v>184</v>
      </c>
      <c r="B12" s="32">
        <v>233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>
        <v>140</v>
      </c>
      <c r="P12" s="32">
        <v>110</v>
      </c>
      <c r="Q12" s="32">
        <v>85</v>
      </c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 x14ac:dyDescent="0.2">
      <c r="A17" s="332" t="s">
        <v>20</v>
      </c>
      <c r="B17" s="332" t="s">
        <v>19</v>
      </c>
      <c r="C17" s="311" t="s">
        <v>29</v>
      </c>
      <c r="D17" s="332" t="s">
        <v>25</v>
      </c>
      <c r="E17" s="332" t="s">
        <v>24</v>
      </c>
      <c r="F17" s="332" t="s">
        <v>8</v>
      </c>
      <c r="G17" s="332" t="s">
        <v>9</v>
      </c>
      <c r="H17" s="332" t="s">
        <v>3</v>
      </c>
      <c r="I17" s="336" t="s">
        <v>4</v>
      </c>
      <c r="J17" s="336"/>
      <c r="K17" s="335" t="s">
        <v>10</v>
      </c>
      <c r="L17" s="331" t="s">
        <v>13</v>
      </c>
      <c r="M17" s="340" t="s">
        <v>7</v>
      </c>
      <c r="N17" s="339" t="s">
        <v>11</v>
      </c>
      <c r="O17" s="338" t="s">
        <v>12</v>
      </c>
      <c r="P17" s="332" t="s">
        <v>18</v>
      </c>
      <c r="Q17" s="332"/>
    </row>
    <row r="18" spans="1:17" ht="15" customHeight="1" x14ac:dyDescent="0.2">
      <c r="A18" s="311"/>
      <c r="B18" s="311"/>
      <c r="C18" s="312"/>
      <c r="D18" s="311"/>
      <c r="E18" s="311"/>
      <c r="F18" s="311"/>
      <c r="G18" s="311"/>
      <c r="H18" s="311"/>
      <c r="I18" s="26" t="s">
        <v>5</v>
      </c>
      <c r="J18" s="26" t="s">
        <v>13</v>
      </c>
      <c r="K18" s="313"/>
      <c r="L18" s="331"/>
      <c r="M18" s="341"/>
      <c r="N18" s="339"/>
      <c r="O18" s="314"/>
      <c r="P18" s="311"/>
      <c r="Q18" s="311"/>
    </row>
    <row r="19" spans="1:17" ht="15.75" x14ac:dyDescent="0.2">
      <c r="A19" s="13">
        <v>1</v>
      </c>
      <c r="B19" s="168" t="s">
        <v>104</v>
      </c>
      <c r="C19" s="101">
        <v>24</v>
      </c>
      <c r="D19" s="109">
        <v>37476</v>
      </c>
      <c r="E19" s="101"/>
      <c r="F19" s="101" t="s">
        <v>105</v>
      </c>
      <c r="G19" s="101">
        <v>84.25</v>
      </c>
      <c r="H19" s="42">
        <v>63</v>
      </c>
      <c r="I19" s="48">
        <v>100</v>
      </c>
      <c r="J19" s="48">
        <f t="shared" ref="J19:J27" si="0">+I19/2</f>
        <v>50</v>
      </c>
      <c r="K19" s="49">
        <f t="shared" ref="K19:K27" si="1">H19+J19</f>
        <v>113</v>
      </c>
      <c r="L19" s="68">
        <f t="shared" ref="L19:L27" si="2">IF(C19=24,K19*2,K19)</f>
        <v>226</v>
      </c>
      <c r="M19" s="248">
        <f t="shared" ref="M19:M27" si="3">RANK(L19,$L$19:$L$27,0)</f>
        <v>1</v>
      </c>
      <c r="N19" s="14">
        <v>25</v>
      </c>
      <c r="O19" s="249" t="s">
        <v>207</v>
      </c>
      <c r="P19" s="195" t="s">
        <v>199</v>
      </c>
      <c r="Q19" s="183"/>
    </row>
    <row r="20" spans="1:17" ht="15.75" x14ac:dyDescent="0.2">
      <c r="A20" s="13">
        <v>2</v>
      </c>
      <c r="B20" s="168" t="s">
        <v>106</v>
      </c>
      <c r="C20" s="101">
        <v>24</v>
      </c>
      <c r="D20" s="109">
        <v>36495</v>
      </c>
      <c r="E20" s="101"/>
      <c r="F20" s="101" t="s">
        <v>71</v>
      </c>
      <c r="G20" s="101">
        <v>80.650000000000006</v>
      </c>
      <c r="H20" s="48">
        <v>62</v>
      </c>
      <c r="I20" s="48">
        <v>76</v>
      </c>
      <c r="J20" s="48">
        <f t="shared" si="0"/>
        <v>38</v>
      </c>
      <c r="K20" s="49">
        <f t="shared" si="1"/>
        <v>100</v>
      </c>
      <c r="L20" s="68">
        <f t="shared" si="2"/>
        <v>200</v>
      </c>
      <c r="M20" s="248">
        <f t="shared" si="3"/>
        <v>2</v>
      </c>
      <c r="N20" s="14">
        <v>18</v>
      </c>
      <c r="O20" s="249" t="s">
        <v>70</v>
      </c>
      <c r="P20" s="195" t="s">
        <v>72</v>
      </c>
      <c r="Q20" s="183"/>
    </row>
    <row r="21" spans="1:17" ht="15.75" x14ac:dyDescent="0.2">
      <c r="A21" s="13">
        <v>3</v>
      </c>
      <c r="B21" s="168" t="s">
        <v>152</v>
      </c>
      <c r="C21" s="101">
        <v>16</v>
      </c>
      <c r="D21" s="109">
        <v>36969</v>
      </c>
      <c r="E21" s="101"/>
      <c r="F21" s="101" t="s">
        <v>63</v>
      </c>
      <c r="G21" s="101">
        <v>80.7</v>
      </c>
      <c r="H21" s="48">
        <v>60</v>
      </c>
      <c r="I21" s="48">
        <v>120</v>
      </c>
      <c r="J21" s="48">
        <f t="shared" si="0"/>
        <v>60</v>
      </c>
      <c r="K21" s="49">
        <f t="shared" si="1"/>
        <v>120</v>
      </c>
      <c r="L21" s="68">
        <f t="shared" si="2"/>
        <v>120</v>
      </c>
      <c r="M21" s="248">
        <f t="shared" si="3"/>
        <v>3</v>
      </c>
      <c r="N21" s="14">
        <v>16</v>
      </c>
      <c r="O21" s="249" t="s">
        <v>70</v>
      </c>
      <c r="P21" s="195" t="s">
        <v>183</v>
      </c>
      <c r="Q21" s="183"/>
    </row>
    <row r="22" spans="1:17" ht="15.75" x14ac:dyDescent="0.2">
      <c r="A22" s="13">
        <v>4</v>
      </c>
      <c r="B22" s="168" t="s">
        <v>146</v>
      </c>
      <c r="C22" s="101">
        <v>16</v>
      </c>
      <c r="D22" s="109">
        <v>36665</v>
      </c>
      <c r="E22" s="101"/>
      <c r="F22" s="101" t="s">
        <v>61</v>
      </c>
      <c r="G22" s="101">
        <v>80.349999999999994</v>
      </c>
      <c r="H22" s="48">
        <v>45</v>
      </c>
      <c r="I22" s="48">
        <v>133</v>
      </c>
      <c r="J22" s="48">
        <f t="shared" si="0"/>
        <v>66.5</v>
      </c>
      <c r="K22" s="49">
        <f t="shared" si="1"/>
        <v>111.5</v>
      </c>
      <c r="L22" s="68">
        <f t="shared" si="2"/>
        <v>111.5</v>
      </c>
      <c r="M22" s="248">
        <f t="shared" si="3"/>
        <v>4</v>
      </c>
      <c r="N22" s="14">
        <v>15</v>
      </c>
      <c r="O22" s="249" t="s">
        <v>70</v>
      </c>
      <c r="P22" s="186" t="s">
        <v>62</v>
      </c>
      <c r="Q22" s="183"/>
    </row>
    <row r="23" spans="1:17" ht="15.75" x14ac:dyDescent="0.2">
      <c r="A23" s="13">
        <v>5</v>
      </c>
      <c r="B23" s="168" t="s">
        <v>98</v>
      </c>
      <c r="C23" s="101">
        <v>24</v>
      </c>
      <c r="D23" s="109">
        <v>36315</v>
      </c>
      <c r="E23" s="101"/>
      <c r="F23" s="102" t="s">
        <v>99</v>
      </c>
      <c r="G23" s="101">
        <v>80.55</v>
      </c>
      <c r="H23" s="48">
        <v>19</v>
      </c>
      <c r="I23" s="48">
        <v>34</v>
      </c>
      <c r="J23" s="48">
        <f t="shared" si="0"/>
        <v>17</v>
      </c>
      <c r="K23" s="49">
        <f t="shared" si="1"/>
        <v>36</v>
      </c>
      <c r="L23" s="68">
        <f t="shared" si="2"/>
        <v>72</v>
      </c>
      <c r="M23" s="248">
        <f t="shared" si="3"/>
        <v>5</v>
      </c>
      <c r="N23" s="14">
        <v>14</v>
      </c>
      <c r="O23" s="249" t="s">
        <v>70</v>
      </c>
      <c r="P23" s="186" t="s">
        <v>120</v>
      </c>
      <c r="Q23" s="183"/>
    </row>
    <row r="24" spans="1:17" ht="15.75" x14ac:dyDescent="0.2">
      <c r="A24" s="13">
        <v>6</v>
      </c>
      <c r="B24" s="168" t="s">
        <v>159</v>
      </c>
      <c r="C24" s="101">
        <v>16</v>
      </c>
      <c r="D24" s="109">
        <v>37134</v>
      </c>
      <c r="E24" s="101"/>
      <c r="F24" s="101" t="s">
        <v>63</v>
      </c>
      <c r="G24" s="101">
        <v>82.8</v>
      </c>
      <c r="H24" s="48">
        <v>27</v>
      </c>
      <c r="I24" s="48">
        <v>88</v>
      </c>
      <c r="J24" s="48">
        <f t="shared" si="0"/>
        <v>44</v>
      </c>
      <c r="K24" s="49">
        <f t="shared" si="1"/>
        <v>71</v>
      </c>
      <c r="L24" s="68">
        <f t="shared" si="2"/>
        <v>71</v>
      </c>
      <c r="M24" s="248">
        <f t="shared" si="3"/>
        <v>6</v>
      </c>
      <c r="N24" s="14">
        <v>13</v>
      </c>
      <c r="O24" s="249" t="s">
        <v>70</v>
      </c>
      <c r="P24" s="195" t="s">
        <v>183</v>
      </c>
      <c r="Q24" s="184"/>
    </row>
    <row r="25" spans="1:17" ht="15.75" x14ac:dyDescent="0.2">
      <c r="A25" s="13">
        <v>7</v>
      </c>
      <c r="B25" s="168" t="s">
        <v>113</v>
      </c>
      <c r="C25" s="101">
        <v>16</v>
      </c>
      <c r="D25" s="109">
        <v>37330</v>
      </c>
      <c r="E25" s="101"/>
      <c r="F25" s="101" t="s">
        <v>71</v>
      </c>
      <c r="G25" s="101">
        <v>80.5</v>
      </c>
      <c r="H25" s="48">
        <v>15</v>
      </c>
      <c r="I25" s="48">
        <v>104</v>
      </c>
      <c r="J25" s="48">
        <f t="shared" si="0"/>
        <v>52</v>
      </c>
      <c r="K25" s="49">
        <f t="shared" si="1"/>
        <v>67</v>
      </c>
      <c r="L25" s="68">
        <f t="shared" si="2"/>
        <v>67</v>
      </c>
      <c r="M25" s="248">
        <f t="shared" si="3"/>
        <v>7</v>
      </c>
      <c r="N25" s="14">
        <v>12</v>
      </c>
      <c r="O25" s="249" t="s">
        <v>70</v>
      </c>
      <c r="P25" s="186" t="s">
        <v>72</v>
      </c>
      <c r="Q25" s="183"/>
    </row>
    <row r="26" spans="1:17" ht="15.75" x14ac:dyDescent="0.2">
      <c r="A26" s="13">
        <v>8</v>
      </c>
      <c r="B26" s="168" t="s">
        <v>151</v>
      </c>
      <c r="C26" s="101">
        <v>16</v>
      </c>
      <c r="D26" s="109">
        <v>37453</v>
      </c>
      <c r="E26" s="101"/>
      <c r="F26" s="101" t="s">
        <v>63</v>
      </c>
      <c r="G26" s="101">
        <v>80.650000000000006</v>
      </c>
      <c r="H26" s="48">
        <v>25</v>
      </c>
      <c r="I26" s="48">
        <v>60</v>
      </c>
      <c r="J26" s="48">
        <f t="shared" si="0"/>
        <v>30</v>
      </c>
      <c r="K26" s="49">
        <f t="shared" si="1"/>
        <v>55</v>
      </c>
      <c r="L26" s="68">
        <f t="shared" si="2"/>
        <v>55</v>
      </c>
      <c r="M26" s="248">
        <f t="shared" si="3"/>
        <v>8</v>
      </c>
      <c r="N26" s="14">
        <v>11</v>
      </c>
      <c r="O26" s="249" t="s">
        <v>70</v>
      </c>
      <c r="P26" s="195" t="s">
        <v>183</v>
      </c>
      <c r="Q26" s="185"/>
    </row>
    <row r="27" spans="1:17" ht="15.75" x14ac:dyDescent="0.2">
      <c r="A27" s="13">
        <v>9</v>
      </c>
      <c r="B27" s="168" t="s">
        <v>117</v>
      </c>
      <c r="C27" s="101">
        <v>16</v>
      </c>
      <c r="D27" s="109">
        <v>37583</v>
      </c>
      <c r="E27" s="101"/>
      <c r="F27" s="101" t="s">
        <v>71</v>
      </c>
      <c r="G27" s="101">
        <v>83.6</v>
      </c>
      <c r="H27" s="48">
        <v>30</v>
      </c>
      <c r="I27" s="48">
        <v>44</v>
      </c>
      <c r="J27" s="48">
        <f t="shared" si="0"/>
        <v>22</v>
      </c>
      <c r="K27" s="49">
        <f t="shared" si="1"/>
        <v>52</v>
      </c>
      <c r="L27" s="68">
        <f t="shared" si="2"/>
        <v>52</v>
      </c>
      <c r="M27" s="248">
        <f t="shared" si="3"/>
        <v>9</v>
      </c>
      <c r="N27" s="14">
        <v>10</v>
      </c>
      <c r="O27" s="249" t="s">
        <v>70</v>
      </c>
      <c r="P27" s="195" t="s">
        <v>214</v>
      </c>
      <c r="Q27" s="183"/>
    </row>
    <row r="28" spans="1:17" x14ac:dyDescent="0.2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7" x14ac:dyDescent="0.2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7" ht="15.75" x14ac:dyDescent="0.25">
      <c r="A30" s="20"/>
      <c r="B30" s="30" t="s">
        <v>67</v>
      </c>
      <c r="C30" s="30" t="s">
        <v>94</v>
      </c>
      <c r="D30" s="30"/>
      <c r="E30" s="45" t="s">
        <v>68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7" ht="15.75" x14ac:dyDescent="0.25">
      <c r="A31" s="20"/>
      <c r="B31" s="46"/>
      <c r="C31" s="46"/>
      <c r="D31" s="46"/>
      <c r="E31" s="4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7" ht="15.75" x14ac:dyDescent="0.25">
      <c r="A32" s="18"/>
      <c r="B32" s="30" t="s">
        <v>69</v>
      </c>
      <c r="C32" s="30" t="s">
        <v>95</v>
      </c>
      <c r="D32" s="30"/>
      <c r="E32" s="45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7" x14ac:dyDescent="0.2">
      <c r="A33" s="22"/>
      <c r="F33" s="22"/>
      <c r="G33" s="22"/>
      <c r="H33" s="22"/>
      <c r="I33" s="22"/>
      <c r="J33" s="22"/>
      <c r="K33" s="22"/>
      <c r="L33" s="22"/>
      <c r="M33" s="22"/>
      <c r="N33" s="22"/>
      <c r="O33" s="18"/>
      <c r="P33" s="22"/>
    </row>
    <row r="34" spans="1:17" x14ac:dyDescent="0.2">
      <c r="A34" s="18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18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8"/>
    </row>
    <row r="36" spans="1:17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8"/>
      <c r="N36" s="18"/>
      <c r="O36" s="18"/>
      <c r="P36" s="18"/>
    </row>
    <row r="37" spans="1:17" x14ac:dyDescent="0.2">
      <c r="A37" s="18"/>
      <c r="B37" s="18"/>
      <c r="C37" s="18"/>
      <c r="D37" s="18"/>
      <c r="E37" s="18"/>
      <c r="F37" s="22"/>
      <c r="G37" s="22"/>
      <c r="H37" s="22"/>
      <c r="I37" s="22"/>
      <c r="J37" s="22"/>
      <c r="K37" s="22"/>
      <c r="L37" s="22"/>
      <c r="M37" s="22"/>
      <c r="N37" s="18"/>
      <c r="O37" s="18"/>
      <c r="P37" s="18"/>
    </row>
    <row r="38" spans="1:17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8"/>
      <c r="O38" s="18"/>
      <c r="P38" s="18"/>
    </row>
    <row r="39" spans="1:17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</sheetData>
  <autoFilter ref="A17:Q18" xr:uid="{00000000-0009-0000-0000-000006000000}">
    <filterColumn colId="8" showButton="0"/>
    <filterColumn colId="15" showButton="0"/>
    <sortState xmlns:xlrd2="http://schemas.microsoft.com/office/spreadsheetml/2017/richdata2" ref="A20:Q27">
      <sortCondition ref="M17:M18"/>
    </sortState>
  </autoFilter>
  <mergeCells count="32">
    <mergeCell ref="A7:B7"/>
    <mergeCell ref="O7:Q7"/>
    <mergeCell ref="A1:Q1"/>
    <mergeCell ref="A2:Q2"/>
    <mergeCell ref="A3:Q3"/>
    <mergeCell ref="A4:Q4"/>
    <mergeCell ref="A5:Q5"/>
    <mergeCell ref="O10:Q10"/>
    <mergeCell ref="O8:Q8"/>
    <mergeCell ref="D9:N9"/>
    <mergeCell ref="O9:Q9"/>
    <mergeCell ref="A8:B8"/>
    <mergeCell ref="A9:B9"/>
    <mergeCell ref="D10:N10"/>
    <mergeCell ref="D8:N8"/>
    <mergeCell ref="P17:Q18"/>
    <mergeCell ref="D11:N11"/>
    <mergeCell ref="D17:D18"/>
    <mergeCell ref="F17:F18"/>
    <mergeCell ref="E17:E18"/>
    <mergeCell ref="K17:K18"/>
    <mergeCell ref="G17:G18"/>
    <mergeCell ref="H17:H18"/>
    <mergeCell ref="I17:J17"/>
    <mergeCell ref="M17:M18"/>
    <mergeCell ref="A11:B11"/>
    <mergeCell ref="O17:O18"/>
    <mergeCell ref="B17:B18"/>
    <mergeCell ref="L17:L18"/>
    <mergeCell ref="N17:N18"/>
    <mergeCell ref="A17:A18"/>
    <mergeCell ref="C17:C18"/>
  </mergeCells>
  <pageMargins left="0.25" right="0.25" top="0.75" bottom="0.75" header="0.3" footer="0.3"/>
  <pageSetup paperSize="9" scale="82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Q41"/>
  <sheetViews>
    <sheetView zoomScale="80" zoomScaleNormal="80" workbookViewId="0">
      <pane ySplit="18" topLeftCell="A24" activePane="bottomLeft" state="frozen"/>
      <selection pane="bottomLeft" activeCell="A3" sqref="A3:Q3"/>
    </sheetView>
  </sheetViews>
  <sheetFormatPr defaultRowHeight="12.75" x14ac:dyDescent="0.2"/>
  <cols>
    <col min="1" max="1" width="8" customWidth="1"/>
    <col min="2" max="2" width="23.85546875" customWidth="1"/>
    <col min="3" max="3" width="6.140625" customWidth="1"/>
    <col min="4" max="4" width="11.28515625" bestFit="1" customWidth="1"/>
    <col min="6" max="6" width="22.5703125" customWidth="1"/>
    <col min="14" max="14" width="8" customWidth="1"/>
    <col min="15" max="15" width="7.28515625" customWidth="1"/>
    <col min="16" max="16" width="16.85546875" customWidth="1"/>
    <col min="17" max="17" width="16.140625" customWidth="1"/>
  </cols>
  <sheetData>
    <row r="1" spans="1:17" x14ac:dyDescent="0.2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8.75" x14ac:dyDescent="0.3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8.75" x14ac:dyDescent="0.3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8.75" x14ac:dyDescent="0.3">
      <c r="A5" s="301" t="s">
        <v>54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17" ht="15" customHeigh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02" t="s">
        <v>92</v>
      </c>
      <c r="B7" s="30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02" t="s">
        <v>41</v>
      </c>
      <c r="P7" s="302"/>
      <c r="Q7" s="302"/>
    </row>
    <row r="8" spans="1:17" ht="15.75" x14ac:dyDescent="0.25">
      <c r="A8" s="309" t="s">
        <v>26</v>
      </c>
      <c r="B8" s="309"/>
      <c r="C8" s="34"/>
      <c r="D8" s="307" t="s">
        <v>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2" t="s">
        <v>1</v>
      </c>
      <c r="P8" s="302"/>
      <c r="Q8" s="302"/>
    </row>
    <row r="9" spans="1:17" ht="15.75" x14ac:dyDescent="0.25">
      <c r="A9" s="320" t="s">
        <v>27</v>
      </c>
      <c r="B9" s="320"/>
      <c r="C9" s="19"/>
      <c r="D9" s="307" t="s">
        <v>96</v>
      </c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19" t="s">
        <v>2</v>
      </c>
      <c r="P9" s="320"/>
      <c r="Q9" s="320"/>
    </row>
    <row r="10" spans="1:17" ht="15.75" x14ac:dyDescent="0.25">
      <c r="A10" s="23" t="s">
        <v>3</v>
      </c>
      <c r="B10" s="23" t="s">
        <v>4</v>
      </c>
      <c r="C10" s="19"/>
      <c r="D10" s="307" t="s">
        <v>21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 t="s">
        <v>28</v>
      </c>
      <c r="P10" s="304"/>
      <c r="Q10" s="305"/>
    </row>
    <row r="11" spans="1:17" ht="15.75" x14ac:dyDescent="0.25">
      <c r="A11" s="327" t="s">
        <v>28</v>
      </c>
      <c r="B11" s="328"/>
      <c r="C11" s="19"/>
      <c r="D11" s="307" t="s">
        <v>211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154">
        <v>1</v>
      </c>
      <c r="P11" s="155">
        <v>2</v>
      </c>
      <c r="Q11" s="155">
        <v>3</v>
      </c>
    </row>
    <row r="12" spans="1:17" x14ac:dyDescent="0.2">
      <c r="A12" s="32">
        <v>170</v>
      </c>
      <c r="B12" s="32">
        <v>222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>
        <v>160</v>
      </c>
      <c r="P12" s="32">
        <v>130</v>
      </c>
      <c r="Q12" s="32">
        <v>100</v>
      </c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 x14ac:dyDescent="0.2">
      <c r="A17" s="332" t="s">
        <v>20</v>
      </c>
      <c r="B17" s="332" t="s">
        <v>19</v>
      </c>
      <c r="C17" s="311" t="s">
        <v>29</v>
      </c>
      <c r="D17" s="332" t="s">
        <v>25</v>
      </c>
      <c r="E17" s="332" t="s">
        <v>24</v>
      </c>
      <c r="F17" s="332" t="s">
        <v>8</v>
      </c>
      <c r="G17" s="332" t="s">
        <v>9</v>
      </c>
      <c r="H17" s="332" t="s">
        <v>3</v>
      </c>
      <c r="I17" s="336" t="s">
        <v>4</v>
      </c>
      <c r="J17" s="336"/>
      <c r="K17" s="332" t="s">
        <v>10</v>
      </c>
      <c r="L17" s="311" t="s">
        <v>13</v>
      </c>
      <c r="M17" s="342" t="s">
        <v>7</v>
      </c>
      <c r="N17" s="339" t="s">
        <v>11</v>
      </c>
      <c r="O17" s="338" t="s">
        <v>12</v>
      </c>
      <c r="P17" s="332" t="s">
        <v>18</v>
      </c>
      <c r="Q17" s="332"/>
    </row>
    <row r="18" spans="1:17" ht="16.5" customHeight="1" x14ac:dyDescent="0.2">
      <c r="A18" s="311"/>
      <c r="B18" s="311"/>
      <c r="C18" s="312"/>
      <c r="D18" s="311"/>
      <c r="E18" s="311"/>
      <c r="F18" s="311"/>
      <c r="G18" s="311"/>
      <c r="H18" s="311"/>
      <c r="I18" s="26" t="s">
        <v>5</v>
      </c>
      <c r="J18" s="26" t="s">
        <v>13</v>
      </c>
      <c r="K18" s="311"/>
      <c r="L18" s="312"/>
      <c r="M18" s="343"/>
      <c r="N18" s="339"/>
      <c r="O18" s="314"/>
      <c r="P18" s="311"/>
      <c r="Q18" s="311"/>
    </row>
    <row r="19" spans="1:17" ht="15.75" x14ac:dyDescent="0.25">
      <c r="A19" s="13">
        <v>1</v>
      </c>
      <c r="B19" s="190" t="s">
        <v>181</v>
      </c>
      <c r="C19" s="123">
        <v>24</v>
      </c>
      <c r="D19" s="131">
        <v>35769</v>
      </c>
      <c r="E19" s="123"/>
      <c r="F19" s="101" t="s">
        <v>180</v>
      </c>
      <c r="G19" s="101">
        <v>86.6</v>
      </c>
      <c r="H19" s="48">
        <v>100</v>
      </c>
      <c r="I19" s="27">
        <v>120</v>
      </c>
      <c r="J19" s="48">
        <f t="shared" ref="J19:J35" si="0">+I19/2</f>
        <v>60</v>
      </c>
      <c r="K19" s="28">
        <f t="shared" ref="K19:K35" si="1">H19+J19</f>
        <v>160</v>
      </c>
      <c r="L19" s="68">
        <f t="shared" ref="L19:L35" si="2">IF(C19=24,K19*2,K19)</f>
        <v>320</v>
      </c>
      <c r="M19" s="248">
        <f t="shared" ref="M19:M35" si="3">RANK(L19,$L$19:$L$35,0)</f>
        <v>1</v>
      </c>
      <c r="N19" s="251">
        <v>27</v>
      </c>
      <c r="O19" s="249" t="s">
        <v>210</v>
      </c>
      <c r="P19" s="188" t="s">
        <v>182</v>
      </c>
      <c r="Q19" s="16"/>
    </row>
    <row r="20" spans="1:17" ht="15.75" x14ac:dyDescent="0.25">
      <c r="A20" s="13">
        <v>2</v>
      </c>
      <c r="B20" s="190" t="s">
        <v>135</v>
      </c>
      <c r="C20" s="123">
        <v>24</v>
      </c>
      <c r="D20" s="131">
        <v>36079</v>
      </c>
      <c r="E20" s="123"/>
      <c r="F20" s="101" t="s">
        <v>126</v>
      </c>
      <c r="G20" s="101">
        <v>104.45</v>
      </c>
      <c r="H20" s="48">
        <v>83</v>
      </c>
      <c r="I20" s="27">
        <v>100</v>
      </c>
      <c r="J20" s="48">
        <f t="shared" si="0"/>
        <v>50</v>
      </c>
      <c r="K20" s="28">
        <f t="shared" si="1"/>
        <v>133</v>
      </c>
      <c r="L20" s="68">
        <f t="shared" si="2"/>
        <v>266</v>
      </c>
      <c r="M20" s="248">
        <f t="shared" si="3"/>
        <v>2</v>
      </c>
      <c r="N20" s="251">
        <v>23</v>
      </c>
      <c r="O20" s="249" t="s">
        <v>206</v>
      </c>
      <c r="P20" s="276" t="s">
        <v>65</v>
      </c>
      <c r="Q20" s="16"/>
    </row>
    <row r="21" spans="1:17" ht="15.75" x14ac:dyDescent="0.25">
      <c r="A21" s="13">
        <v>3</v>
      </c>
      <c r="B21" s="190" t="s">
        <v>73</v>
      </c>
      <c r="C21" s="123">
        <v>16</v>
      </c>
      <c r="D21" s="131">
        <v>34914</v>
      </c>
      <c r="E21" s="123"/>
      <c r="F21" s="101" t="s">
        <v>61</v>
      </c>
      <c r="G21" s="101">
        <v>97.7</v>
      </c>
      <c r="H21" s="48">
        <v>146</v>
      </c>
      <c r="I21" s="27">
        <v>188</v>
      </c>
      <c r="J21" s="48">
        <f t="shared" si="0"/>
        <v>94</v>
      </c>
      <c r="K21" s="28">
        <f t="shared" si="1"/>
        <v>240</v>
      </c>
      <c r="L21" s="68">
        <f t="shared" si="2"/>
        <v>240</v>
      </c>
      <c r="M21" s="248">
        <f t="shared" si="3"/>
        <v>3</v>
      </c>
      <c r="N21" s="251">
        <v>16</v>
      </c>
      <c r="O21" s="249" t="s">
        <v>70</v>
      </c>
      <c r="P21" s="276" t="s">
        <v>60</v>
      </c>
      <c r="Q21" s="16"/>
    </row>
    <row r="22" spans="1:17" ht="15.75" x14ac:dyDescent="0.25">
      <c r="A22" s="13">
        <v>4</v>
      </c>
      <c r="B22" s="191" t="s">
        <v>148</v>
      </c>
      <c r="C22" s="37">
        <v>16</v>
      </c>
      <c r="D22" s="76">
        <v>36271</v>
      </c>
      <c r="E22" s="56"/>
      <c r="F22" s="14" t="s">
        <v>61</v>
      </c>
      <c r="G22" s="14">
        <v>89.15</v>
      </c>
      <c r="H22" s="48">
        <v>129</v>
      </c>
      <c r="I22" s="27">
        <v>185</v>
      </c>
      <c r="J22" s="48">
        <f t="shared" si="0"/>
        <v>92.5</v>
      </c>
      <c r="K22" s="28">
        <f t="shared" si="1"/>
        <v>221.5</v>
      </c>
      <c r="L22" s="68">
        <f t="shared" si="2"/>
        <v>221.5</v>
      </c>
      <c r="M22" s="248">
        <f t="shared" si="3"/>
        <v>4</v>
      </c>
      <c r="N22" s="251">
        <v>15</v>
      </c>
      <c r="O22" s="249" t="s">
        <v>70</v>
      </c>
      <c r="P22" s="15" t="s">
        <v>62</v>
      </c>
      <c r="Q22" s="16"/>
    </row>
    <row r="23" spans="1:17" ht="15.75" x14ac:dyDescent="0.25">
      <c r="A23" s="13">
        <v>5</v>
      </c>
      <c r="B23" s="192" t="s">
        <v>143</v>
      </c>
      <c r="C23" s="147">
        <v>16</v>
      </c>
      <c r="D23" s="133">
        <v>36850</v>
      </c>
      <c r="E23" s="132"/>
      <c r="F23" s="101" t="s">
        <v>82</v>
      </c>
      <c r="G23" s="101">
        <v>90.1</v>
      </c>
      <c r="H23" s="48">
        <v>101</v>
      </c>
      <c r="I23" s="27">
        <v>221</v>
      </c>
      <c r="J23" s="48">
        <f t="shared" si="0"/>
        <v>110.5</v>
      </c>
      <c r="K23" s="28">
        <f t="shared" si="1"/>
        <v>211.5</v>
      </c>
      <c r="L23" s="68">
        <f t="shared" si="2"/>
        <v>211.5</v>
      </c>
      <c r="M23" s="248">
        <f t="shared" si="3"/>
        <v>5</v>
      </c>
      <c r="N23" s="251">
        <v>14</v>
      </c>
      <c r="O23" s="249" t="s">
        <v>70</v>
      </c>
      <c r="P23" s="276" t="s">
        <v>184</v>
      </c>
      <c r="Q23" s="16"/>
    </row>
    <row r="24" spans="1:17" ht="15.75" x14ac:dyDescent="0.25">
      <c r="A24" s="13">
        <v>6</v>
      </c>
      <c r="B24" s="190" t="s">
        <v>190</v>
      </c>
      <c r="C24" s="123">
        <v>16</v>
      </c>
      <c r="D24" s="131">
        <v>35786</v>
      </c>
      <c r="E24" s="123"/>
      <c r="F24" s="101" t="s">
        <v>61</v>
      </c>
      <c r="G24" s="101">
        <v>86.25</v>
      </c>
      <c r="H24" s="48">
        <v>116</v>
      </c>
      <c r="I24" s="27">
        <v>189</v>
      </c>
      <c r="J24" s="48">
        <f t="shared" si="0"/>
        <v>94.5</v>
      </c>
      <c r="K24" s="28">
        <f t="shared" si="1"/>
        <v>210.5</v>
      </c>
      <c r="L24" s="68">
        <f t="shared" si="2"/>
        <v>210.5</v>
      </c>
      <c r="M24" s="248">
        <f t="shared" si="3"/>
        <v>6</v>
      </c>
      <c r="N24" s="251">
        <v>13</v>
      </c>
      <c r="O24" s="249" t="s">
        <v>70</v>
      </c>
      <c r="P24" s="276" t="s">
        <v>62</v>
      </c>
      <c r="Q24" s="16"/>
    </row>
    <row r="25" spans="1:17" ht="15.75" x14ac:dyDescent="0.25">
      <c r="A25" s="13">
        <v>7</v>
      </c>
      <c r="B25" s="190" t="s">
        <v>83</v>
      </c>
      <c r="C25" s="123">
        <v>16</v>
      </c>
      <c r="D25" s="131">
        <v>35870</v>
      </c>
      <c r="E25" s="123"/>
      <c r="F25" s="101" t="s">
        <v>63</v>
      </c>
      <c r="G25" s="101">
        <v>125</v>
      </c>
      <c r="H25" s="48">
        <v>45</v>
      </c>
      <c r="I25" s="27">
        <v>189</v>
      </c>
      <c r="J25" s="48">
        <f t="shared" si="0"/>
        <v>94.5</v>
      </c>
      <c r="K25" s="28">
        <f t="shared" si="1"/>
        <v>139.5</v>
      </c>
      <c r="L25" s="68">
        <f t="shared" si="2"/>
        <v>139.5</v>
      </c>
      <c r="M25" s="248">
        <f t="shared" si="3"/>
        <v>7</v>
      </c>
      <c r="N25" s="251">
        <v>12</v>
      </c>
      <c r="O25" s="249" t="s">
        <v>70</v>
      </c>
      <c r="P25" s="277" t="s">
        <v>183</v>
      </c>
      <c r="Q25" s="16"/>
    </row>
    <row r="26" spans="1:17" ht="15.75" x14ac:dyDescent="0.25">
      <c r="A26" s="13">
        <v>8</v>
      </c>
      <c r="B26" s="190" t="s">
        <v>161</v>
      </c>
      <c r="C26" s="123">
        <v>16</v>
      </c>
      <c r="D26" s="131">
        <v>37190</v>
      </c>
      <c r="E26" s="123"/>
      <c r="F26" s="101" t="s">
        <v>63</v>
      </c>
      <c r="G26" s="101">
        <v>92.5</v>
      </c>
      <c r="H26" s="48">
        <v>38</v>
      </c>
      <c r="I26" s="27">
        <v>181</v>
      </c>
      <c r="J26" s="48">
        <f t="shared" si="0"/>
        <v>90.5</v>
      </c>
      <c r="K26" s="28">
        <f t="shared" si="1"/>
        <v>128.5</v>
      </c>
      <c r="L26" s="68">
        <f t="shared" si="2"/>
        <v>128.5</v>
      </c>
      <c r="M26" s="248">
        <f t="shared" si="3"/>
        <v>8</v>
      </c>
      <c r="N26" s="251">
        <v>11</v>
      </c>
      <c r="O26" s="249" t="s">
        <v>70</v>
      </c>
      <c r="P26" s="277" t="s">
        <v>183</v>
      </c>
      <c r="Q26" s="16"/>
    </row>
    <row r="27" spans="1:17" ht="15.75" x14ac:dyDescent="0.25">
      <c r="A27" s="13">
        <v>9</v>
      </c>
      <c r="B27" s="190" t="s">
        <v>103</v>
      </c>
      <c r="C27" s="123">
        <v>24</v>
      </c>
      <c r="D27" s="131">
        <v>36595</v>
      </c>
      <c r="E27" s="123"/>
      <c r="F27" s="101" t="s">
        <v>105</v>
      </c>
      <c r="G27" s="101">
        <v>106.8</v>
      </c>
      <c r="H27" s="48">
        <v>30</v>
      </c>
      <c r="I27" s="27">
        <v>48</v>
      </c>
      <c r="J27" s="48">
        <f t="shared" si="0"/>
        <v>24</v>
      </c>
      <c r="K27" s="28">
        <f t="shared" si="1"/>
        <v>54</v>
      </c>
      <c r="L27" s="68">
        <f t="shared" si="2"/>
        <v>108</v>
      </c>
      <c r="M27" s="248">
        <f t="shared" si="3"/>
        <v>9</v>
      </c>
      <c r="N27" s="251">
        <v>10</v>
      </c>
      <c r="O27" s="249" t="s">
        <v>70</v>
      </c>
      <c r="P27" s="278" t="s">
        <v>178</v>
      </c>
      <c r="Q27" s="16"/>
    </row>
    <row r="28" spans="1:17" ht="31.5" x14ac:dyDescent="0.25">
      <c r="A28" s="13">
        <v>10</v>
      </c>
      <c r="B28" s="193" t="s">
        <v>112</v>
      </c>
      <c r="C28" s="123">
        <v>16</v>
      </c>
      <c r="D28" s="131">
        <v>37767</v>
      </c>
      <c r="E28" s="123"/>
      <c r="F28" s="101" t="s">
        <v>71</v>
      </c>
      <c r="G28" s="101">
        <v>105.5</v>
      </c>
      <c r="H28" s="48">
        <v>39</v>
      </c>
      <c r="I28" s="48">
        <v>136</v>
      </c>
      <c r="J28" s="48">
        <f t="shared" si="0"/>
        <v>68</v>
      </c>
      <c r="K28" s="49">
        <f t="shared" si="1"/>
        <v>107</v>
      </c>
      <c r="L28" s="68">
        <f t="shared" si="2"/>
        <v>107</v>
      </c>
      <c r="M28" s="248">
        <f t="shared" si="3"/>
        <v>10</v>
      </c>
      <c r="N28" s="251">
        <v>9</v>
      </c>
      <c r="O28" s="249" t="s">
        <v>70</v>
      </c>
      <c r="P28" s="277" t="s">
        <v>72</v>
      </c>
      <c r="Q28" s="16"/>
    </row>
    <row r="29" spans="1:17" ht="15.75" x14ac:dyDescent="0.25">
      <c r="A29" s="13">
        <v>11</v>
      </c>
      <c r="B29" s="194" t="s">
        <v>93</v>
      </c>
      <c r="C29" s="124">
        <v>24</v>
      </c>
      <c r="D29" s="125">
        <v>36885</v>
      </c>
      <c r="E29" s="124"/>
      <c r="F29" s="102" t="s">
        <v>99</v>
      </c>
      <c r="G29" s="104">
        <v>113.15</v>
      </c>
      <c r="H29" s="48">
        <v>22</v>
      </c>
      <c r="I29" s="48">
        <v>61</v>
      </c>
      <c r="J29" s="48">
        <f t="shared" si="0"/>
        <v>30.5</v>
      </c>
      <c r="K29" s="49">
        <f t="shared" si="1"/>
        <v>52.5</v>
      </c>
      <c r="L29" s="68">
        <f t="shared" si="2"/>
        <v>105</v>
      </c>
      <c r="M29" s="248">
        <f t="shared" si="3"/>
        <v>11</v>
      </c>
      <c r="N29" s="251">
        <v>8</v>
      </c>
      <c r="O29" s="249" t="s">
        <v>70</v>
      </c>
      <c r="P29" s="291" t="s">
        <v>120</v>
      </c>
      <c r="Q29" s="16"/>
    </row>
    <row r="30" spans="1:17" ht="15.75" x14ac:dyDescent="0.25">
      <c r="A30" s="13">
        <v>12</v>
      </c>
      <c r="B30" s="190" t="s">
        <v>162</v>
      </c>
      <c r="C30" s="123">
        <v>16</v>
      </c>
      <c r="D30" s="131">
        <v>37450</v>
      </c>
      <c r="E30" s="123"/>
      <c r="F30" s="101" t="s">
        <v>63</v>
      </c>
      <c r="G30" s="101">
        <v>96.55</v>
      </c>
      <c r="H30" s="48">
        <v>39</v>
      </c>
      <c r="I30" s="48">
        <v>131</v>
      </c>
      <c r="J30" s="48">
        <f t="shared" si="0"/>
        <v>65.5</v>
      </c>
      <c r="K30" s="49">
        <f t="shared" si="1"/>
        <v>104.5</v>
      </c>
      <c r="L30" s="68">
        <f t="shared" si="2"/>
        <v>104.5</v>
      </c>
      <c r="M30" s="248">
        <f t="shared" si="3"/>
        <v>12</v>
      </c>
      <c r="N30" s="251">
        <v>7</v>
      </c>
      <c r="O30" s="249" t="s">
        <v>70</v>
      </c>
      <c r="P30" s="277" t="s">
        <v>183</v>
      </c>
      <c r="Q30" s="16"/>
    </row>
    <row r="31" spans="1:17" ht="15.75" x14ac:dyDescent="0.25">
      <c r="A31" s="13">
        <v>13</v>
      </c>
      <c r="B31" s="190" t="s">
        <v>107</v>
      </c>
      <c r="C31" s="123">
        <v>16</v>
      </c>
      <c r="D31" s="131">
        <v>37445</v>
      </c>
      <c r="E31" s="123"/>
      <c r="F31" s="101" t="s">
        <v>71</v>
      </c>
      <c r="G31" s="101">
        <v>91.5</v>
      </c>
      <c r="H31" s="48">
        <v>35</v>
      </c>
      <c r="I31" s="48">
        <v>73</v>
      </c>
      <c r="J31" s="48">
        <f t="shared" si="0"/>
        <v>36.5</v>
      </c>
      <c r="K31" s="49">
        <f t="shared" si="1"/>
        <v>71.5</v>
      </c>
      <c r="L31" s="68">
        <f t="shared" si="2"/>
        <v>71.5</v>
      </c>
      <c r="M31" s="248">
        <f t="shared" si="3"/>
        <v>13</v>
      </c>
      <c r="N31" s="251">
        <v>6</v>
      </c>
      <c r="O31" s="249" t="s">
        <v>70</v>
      </c>
      <c r="P31" s="291" t="s">
        <v>218</v>
      </c>
      <c r="Q31" s="295" t="s">
        <v>213</v>
      </c>
    </row>
    <row r="32" spans="1:17" ht="15.75" x14ac:dyDescent="0.25">
      <c r="A32" s="13">
        <v>14</v>
      </c>
      <c r="B32" s="190" t="s">
        <v>136</v>
      </c>
      <c r="C32" s="123">
        <v>16</v>
      </c>
      <c r="D32" s="131">
        <v>36671</v>
      </c>
      <c r="E32" s="123"/>
      <c r="F32" s="101" t="s">
        <v>126</v>
      </c>
      <c r="G32" s="101">
        <v>110.85</v>
      </c>
      <c r="H32" s="48">
        <v>40</v>
      </c>
      <c r="I32" s="48">
        <v>56</v>
      </c>
      <c r="J32" s="48">
        <f t="shared" si="0"/>
        <v>28</v>
      </c>
      <c r="K32" s="49">
        <f t="shared" si="1"/>
        <v>68</v>
      </c>
      <c r="L32" s="68">
        <f t="shared" si="2"/>
        <v>68</v>
      </c>
      <c r="M32" s="248">
        <f t="shared" si="3"/>
        <v>14</v>
      </c>
      <c r="N32" s="251">
        <v>5</v>
      </c>
      <c r="O32" s="249" t="s">
        <v>70</v>
      </c>
      <c r="P32" s="276" t="s">
        <v>65</v>
      </c>
      <c r="Q32" s="16"/>
    </row>
    <row r="33" spans="1:17" ht="15.75" x14ac:dyDescent="0.25">
      <c r="A33" s="13">
        <v>15</v>
      </c>
      <c r="B33" s="190" t="s">
        <v>160</v>
      </c>
      <c r="C33" s="123">
        <v>24</v>
      </c>
      <c r="D33" s="131">
        <v>37500</v>
      </c>
      <c r="E33" s="123"/>
      <c r="F33" s="101" t="s">
        <v>63</v>
      </c>
      <c r="G33" s="101">
        <v>88.3</v>
      </c>
      <c r="H33" s="48">
        <v>9</v>
      </c>
      <c r="I33" s="48">
        <v>43</v>
      </c>
      <c r="J33" s="48">
        <f t="shared" si="0"/>
        <v>21.5</v>
      </c>
      <c r="K33" s="49">
        <f t="shared" si="1"/>
        <v>30.5</v>
      </c>
      <c r="L33" s="68">
        <f t="shared" si="2"/>
        <v>61</v>
      </c>
      <c r="M33" s="248">
        <f t="shared" si="3"/>
        <v>15</v>
      </c>
      <c r="N33" s="251">
        <v>4</v>
      </c>
      <c r="O33" s="249" t="s">
        <v>70</v>
      </c>
      <c r="P33" s="277" t="s">
        <v>183</v>
      </c>
      <c r="Q33" s="16"/>
    </row>
    <row r="34" spans="1:17" ht="21.75" customHeight="1" x14ac:dyDescent="0.25">
      <c r="A34" s="13">
        <v>16</v>
      </c>
      <c r="B34" s="190" t="s">
        <v>115</v>
      </c>
      <c r="C34" s="123">
        <v>16</v>
      </c>
      <c r="D34" s="131">
        <v>36580</v>
      </c>
      <c r="E34" s="123"/>
      <c r="F34" s="101" t="s">
        <v>71</v>
      </c>
      <c r="G34" s="101">
        <v>90.6</v>
      </c>
      <c r="H34" s="48">
        <v>31</v>
      </c>
      <c r="I34" s="48">
        <v>57</v>
      </c>
      <c r="J34" s="48">
        <f t="shared" si="0"/>
        <v>28.5</v>
      </c>
      <c r="K34" s="49">
        <f t="shared" si="1"/>
        <v>59.5</v>
      </c>
      <c r="L34" s="68">
        <f t="shared" si="2"/>
        <v>59.5</v>
      </c>
      <c r="M34" s="248">
        <f t="shared" si="3"/>
        <v>16</v>
      </c>
      <c r="N34" s="251">
        <v>3</v>
      </c>
      <c r="O34" s="249" t="s">
        <v>70</v>
      </c>
      <c r="P34" s="277" t="s">
        <v>72</v>
      </c>
      <c r="Q34" s="16"/>
    </row>
    <row r="35" spans="1:17" ht="15.75" x14ac:dyDescent="0.25">
      <c r="A35" s="13">
        <v>17</v>
      </c>
      <c r="B35" s="189" t="s">
        <v>192</v>
      </c>
      <c r="C35" s="48">
        <v>24</v>
      </c>
      <c r="D35" s="75">
        <v>37606</v>
      </c>
      <c r="E35" s="48"/>
      <c r="F35" s="48" t="s">
        <v>215</v>
      </c>
      <c r="G35" s="54"/>
      <c r="H35" s="48"/>
      <c r="I35" s="48"/>
      <c r="J35" s="48">
        <f t="shared" si="0"/>
        <v>0</v>
      </c>
      <c r="K35" s="49">
        <f t="shared" si="1"/>
        <v>0</v>
      </c>
      <c r="L35" s="68">
        <f t="shared" si="2"/>
        <v>0</v>
      </c>
      <c r="M35" s="248">
        <f t="shared" si="3"/>
        <v>17</v>
      </c>
      <c r="N35" s="251">
        <v>2</v>
      </c>
      <c r="O35" s="249" t="s">
        <v>70</v>
      </c>
      <c r="P35" s="214" t="s">
        <v>191</v>
      </c>
      <c r="Q35" s="16" t="s">
        <v>216</v>
      </c>
    </row>
    <row r="38" spans="1:17" ht="15.75" x14ac:dyDescent="0.25">
      <c r="B38" s="30" t="s">
        <v>67</v>
      </c>
      <c r="C38" s="30" t="s">
        <v>94</v>
      </c>
      <c r="D38" s="30"/>
      <c r="E38" s="45" t="s">
        <v>68</v>
      </c>
    </row>
    <row r="39" spans="1:17" ht="15.75" x14ac:dyDescent="0.25">
      <c r="B39" s="46"/>
      <c r="C39" s="46"/>
      <c r="D39" s="46"/>
      <c r="E39" s="45"/>
    </row>
    <row r="40" spans="1:17" ht="15.75" x14ac:dyDescent="0.25">
      <c r="B40" s="30" t="s">
        <v>69</v>
      </c>
      <c r="C40" s="30" t="s">
        <v>95</v>
      </c>
      <c r="D40" s="30"/>
      <c r="E40" s="45"/>
    </row>
    <row r="41" spans="1:17" x14ac:dyDescent="0.2">
      <c r="B41" s="18"/>
      <c r="C41" s="18"/>
      <c r="D41" s="18"/>
      <c r="E41" s="18"/>
    </row>
  </sheetData>
  <autoFilter ref="A17:Q18" xr:uid="{00000000-0009-0000-0000-000007000000}">
    <filterColumn colId="8" showButton="0"/>
    <filterColumn colId="15" showButton="0"/>
    <sortState xmlns:xlrd2="http://schemas.microsoft.com/office/spreadsheetml/2017/richdata2" ref="A20:Q35">
      <sortCondition ref="M17:M18"/>
    </sortState>
  </autoFilter>
  <mergeCells count="32">
    <mergeCell ref="C17:C18"/>
    <mergeCell ref="L17:L18"/>
    <mergeCell ref="A1:Q1"/>
    <mergeCell ref="A2:Q2"/>
    <mergeCell ref="A3:Q3"/>
    <mergeCell ref="A4:Q4"/>
    <mergeCell ref="A7:B7"/>
    <mergeCell ref="A5:Q5"/>
    <mergeCell ref="O7:Q7"/>
    <mergeCell ref="A11:B11"/>
    <mergeCell ref="O10:Q10"/>
    <mergeCell ref="N17:N18"/>
    <mergeCell ref="O17:O18"/>
    <mergeCell ref="P17:Q18"/>
    <mergeCell ref="A17:A18"/>
    <mergeCell ref="E17:E18"/>
    <mergeCell ref="F17:F18"/>
    <mergeCell ref="G17:G18"/>
    <mergeCell ref="H17:H18"/>
    <mergeCell ref="I17:J17"/>
    <mergeCell ref="D11:N11"/>
    <mergeCell ref="M17:M18"/>
    <mergeCell ref="B17:B18"/>
    <mergeCell ref="D17:D18"/>
    <mergeCell ref="K17:K18"/>
    <mergeCell ref="D8:N8"/>
    <mergeCell ref="A9:B9"/>
    <mergeCell ref="D9:N9"/>
    <mergeCell ref="O9:Q9"/>
    <mergeCell ref="D10:N10"/>
    <mergeCell ref="A8:B8"/>
    <mergeCell ref="O8:Q8"/>
  </mergeCells>
  <pageMargins left="0.25" right="0.25" top="0.75" bottom="0.75" header="0.3" footer="0.3"/>
  <pageSetup paperSize="9" scale="7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93"/>
  <sheetViews>
    <sheetView workbookViewId="0">
      <selection sqref="A1:I1"/>
    </sheetView>
  </sheetViews>
  <sheetFormatPr defaultRowHeight="12.75" x14ac:dyDescent="0.2"/>
  <cols>
    <col min="1" max="1" width="6" style="198" customWidth="1"/>
    <col min="2" max="2" width="5.42578125" style="198" customWidth="1"/>
    <col min="3" max="3" width="8.140625" style="198" customWidth="1"/>
    <col min="4" max="4" width="31.85546875" style="198" customWidth="1"/>
    <col min="5" max="5" width="11.28515625" style="198" customWidth="1"/>
    <col min="6" max="6" width="11.5703125" style="198" customWidth="1"/>
    <col min="7" max="7" width="9.140625" style="198"/>
    <col min="8" max="8" width="13" style="198" customWidth="1"/>
    <col min="9" max="9" width="25.85546875" style="198" customWidth="1"/>
    <col min="10" max="10" width="16.5703125" style="198" customWidth="1"/>
    <col min="11" max="11" width="5" style="198" customWidth="1"/>
    <col min="12" max="12" width="25.85546875" style="198" customWidth="1"/>
    <col min="13" max="13" width="5.5703125" style="198" customWidth="1"/>
    <col min="14" max="14" width="8.85546875" style="198" customWidth="1"/>
    <col min="15" max="15" width="2.7109375" style="198" customWidth="1"/>
    <col min="16" max="16384" width="9.140625" style="198"/>
  </cols>
  <sheetData>
    <row r="1" spans="1:19" ht="18.75" x14ac:dyDescent="0.3">
      <c r="A1" s="351" t="s">
        <v>219</v>
      </c>
      <c r="B1" s="351"/>
      <c r="C1" s="351"/>
      <c r="D1" s="351"/>
      <c r="E1" s="351"/>
      <c r="F1" s="351"/>
      <c r="G1" s="351"/>
      <c r="H1" s="351"/>
      <c r="I1" s="351"/>
      <c r="J1" s="196"/>
      <c r="K1" s="196"/>
      <c r="L1" s="196"/>
      <c r="M1" s="197"/>
      <c r="N1" s="197"/>
      <c r="O1" s="197"/>
      <c r="P1" s="197"/>
    </row>
    <row r="2" spans="1:19" ht="14.25" x14ac:dyDescent="0.2">
      <c r="A2" s="352" t="s">
        <v>55</v>
      </c>
      <c r="B2" s="352"/>
      <c r="C2" s="352"/>
      <c r="D2" s="352"/>
      <c r="E2" s="352"/>
      <c r="F2" s="352"/>
      <c r="G2" s="352"/>
      <c r="H2" s="352"/>
      <c r="I2" s="352"/>
      <c r="J2" s="199"/>
      <c r="K2" s="199"/>
      <c r="L2" s="199"/>
      <c r="M2" s="200"/>
      <c r="N2" s="200"/>
      <c r="O2" s="200"/>
      <c r="P2" s="200"/>
    </row>
    <row r="3" spans="1:19" ht="14.25" x14ac:dyDescent="0.2">
      <c r="A3" s="352" t="s">
        <v>56</v>
      </c>
      <c r="B3" s="352"/>
      <c r="C3" s="352"/>
      <c r="D3" s="352"/>
      <c r="E3" s="352"/>
      <c r="F3" s="352"/>
      <c r="G3" s="352"/>
      <c r="H3" s="352"/>
      <c r="I3" s="352"/>
      <c r="J3" s="199"/>
      <c r="K3" s="199"/>
      <c r="L3" s="199"/>
      <c r="M3" s="200"/>
      <c r="N3" s="200"/>
      <c r="O3" s="200"/>
      <c r="P3" s="200"/>
    </row>
    <row r="4" spans="1:19" ht="14.25" x14ac:dyDescent="0.2">
      <c r="D4" s="199"/>
      <c r="E4" s="199"/>
      <c r="F4" s="199"/>
      <c r="G4" s="199"/>
      <c r="H4" s="199"/>
      <c r="I4" s="199"/>
      <c r="J4" s="199"/>
      <c r="K4" s="199"/>
      <c r="L4" s="199"/>
    </row>
    <row r="5" spans="1:19" ht="12.75" customHeight="1" x14ac:dyDescent="0.2">
      <c r="A5" s="353" t="s">
        <v>165</v>
      </c>
      <c r="B5" s="353"/>
      <c r="C5" s="353"/>
      <c r="D5" s="201"/>
      <c r="E5" s="201"/>
      <c r="F5" s="201"/>
      <c r="G5" s="201"/>
      <c r="I5" s="290" t="s">
        <v>57</v>
      </c>
      <c r="J5" s="203"/>
      <c r="K5" s="203"/>
      <c r="L5" s="203"/>
      <c r="O5" s="203"/>
      <c r="P5" s="203"/>
    </row>
    <row r="6" spans="1:19" ht="12.75" customHeight="1" x14ac:dyDescent="0.2">
      <c r="A6" s="354" t="s">
        <v>26</v>
      </c>
      <c r="B6" s="354"/>
      <c r="C6" s="354"/>
      <c r="D6" s="201"/>
      <c r="E6" s="201"/>
      <c r="F6" s="201"/>
      <c r="G6" s="201"/>
      <c r="I6" s="202" t="s">
        <v>40</v>
      </c>
      <c r="J6" s="203"/>
      <c r="K6" s="203"/>
      <c r="L6" s="203"/>
      <c r="O6" s="203"/>
      <c r="P6" s="203"/>
    </row>
    <row r="7" spans="1:19" ht="12.75" customHeight="1" x14ac:dyDescent="0.25">
      <c r="A7" s="356" t="s">
        <v>96</v>
      </c>
      <c r="B7" s="356"/>
      <c r="C7" s="356"/>
      <c r="D7" s="356"/>
      <c r="E7" s="356"/>
      <c r="F7" s="356"/>
      <c r="G7" s="356"/>
      <c r="H7" s="356"/>
      <c r="I7" s="356"/>
      <c r="J7" s="204"/>
      <c r="K7" s="204"/>
      <c r="L7" s="204"/>
      <c r="M7" s="205"/>
      <c r="N7" s="205"/>
      <c r="O7" s="205"/>
      <c r="P7" s="205"/>
      <c r="Q7" s="205"/>
      <c r="R7" s="205"/>
      <c r="S7" s="205"/>
    </row>
    <row r="8" spans="1:19" ht="15.75" x14ac:dyDescent="0.25">
      <c r="A8" s="356" t="s">
        <v>0</v>
      </c>
      <c r="B8" s="356"/>
      <c r="C8" s="356"/>
      <c r="D8" s="356"/>
      <c r="E8" s="356"/>
      <c r="F8" s="356"/>
      <c r="G8" s="356"/>
      <c r="H8" s="356"/>
      <c r="I8" s="356"/>
      <c r="J8" s="204"/>
      <c r="K8" s="204"/>
      <c r="L8" s="204"/>
      <c r="M8" s="205"/>
    </row>
    <row r="9" spans="1:19" ht="15.75" x14ac:dyDescent="0.25">
      <c r="A9" s="356" t="s">
        <v>37</v>
      </c>
      <c r="B9" s="356"/>
      <c r="C9" s="356"/>
      <c r="D9" s="356"/>
      <c r="E9" s="356"/>
      <c r="F9" s="356"/>
      <c r="G9" s="356"/>
      <c r="H9" s="356"/>
      <c r="I9" s="356"/>
      <c r="J9" s="204"/>
      <c r="K9" s="204"/>
      <c r="L9" s="204"/>
      <c r="M9" s="205"/>
    </row>
    <row r="10" spans="1:19" ht="15.75" x14ac:dyDescent="0.25">
      <c r="A10" s="206"/>
      <c r="B10" s="206"/>
      <c r="C10" s="206"/>
      <c r="D10" s="204"/>
      <c r="E10" s="204"/>
      <c r="F10" s="204"/>
      <c r="G10" s="204"/>
    </row>
    <row r="11" spans="1:19" ht="13.5" customHeight="1" thickBot="1" x14ac:dyDescent="0.25">
      <c r="A11" s="355" t="s">
        <v>194</v>
      </c>
      <c r="B11" s="355"/>
      <c r="C11" s="355"/>
      <c r="D11" s="355"/>
      <c r="E11" s="355"/>
      <c r="F11" s="355"/>
      <c r="G11" s="355"/>
      <c r="H11" s="355"/>
      <c r="I11" s="355"/>
      <c r="J11" s="207"/>
      <c r="K11" s="207"/>
      <c r="L11" s="207"/>
    </row>
    <row r="12" spans="1:19" ht="28.5" customHeight="1" thickBot="1" x14ac:dyDescent="0.25">
      <c r="A12" s="208" t="s">
        <v>7</v>
      </c>
      <c r="B12" s="209" t="s">
        <v>31</v>
      </c>
      <c r="C12" s="210" t="s">
        <v>38</v>
      </c>
      <c r="D12" s="209" t="s">
        <v>39</v>
      </c>
      <c r="E12" s="210" t="s">
        <v>25</v>
      </c>
      <c r="F12" s="211" t="s">
        <v>32</v>
      </c>
      <c r="G12" s="211" t="s">
        <v>33</v>
      </c>
      <c r="H12" s="210" t="s">
        <v>34</v>
      </c>
      <c r="I12" s="344" t="s">
        <v>200</v>
      </c>
      <c r="J12" s="36"/>
      <c r="K12" s="36"/>
    </row>
    <row r="13" spans="1:19" ht="13.5" customHeight="1" x14ac:dyDescent="0.25">
      <c r="A13" s="346">
        <v>1</v>
      </c>
      <c r="B13" s="212">
        <v>1</v>
      </c>
      <c r="C13" s="213">
        <v>85</v>
      </c>
      <c r="D13" s="214" t="s">
        <v>131</v>
      </c>
      <c r="E13" s="215">
        <v>36930</v>
      </c>
      <c r="F13" s="74">
        <v>77</v>
      </c>
      <c r="G13" s="213">
        <f>H13</f>
        <v>56</v>
      </c>
      <c r="H13" s="216">
        <v>56</v>
      </c>
      <c r="I13" s="344"/>
      <c r="J13" s="217"/>
      <c r="K13" s="217"/>
    </row>
    <row r="14" spans="1:19" ht="13.5" customHeight="1" x14ac:dyDescent="0.25">
      <c r="A14" s="347"/>
      <c r="B14" s="218">
        <v>2</v>
      </c>
      <c r="C14" s="213">
        <v>75</v>
      </c>
      <c r="D14" s="214" t="s">
        <v>130</v>
      </c>
      <c r="E14" s="215">
        <v>37470</v>
      </c>
      <c r="F14" s="74">
        <v>71.900000000000006</v>
      </c>
      <c r="G14" s="213">
        <f>H14-H13</f>
        <v>54</v>
      </c>
      <c r="H14" s="219">
        <v>110</v>
      </c>
      <c r="I14" s="344"/>
      <c r="J14" s="220"/>
      <c r="K14" s="220"/>
    </row>
    <row r="15" spans="1:19" ht="13.5" customHeight="1" x14ac:dyDescent="0.25">
      <c r="A15" s="347"/>
      <c r="B15" s="221">
        <v>3</v>
      </c>
      <c r="C15" s="213" t="s">
        <v>170</v>
      </c>
      <c r="D15" s="214" t="s">
        <v>135</v>
      </c>
      <c r="E15" s="215">
        <v>36079</v>
      </c>
      <c r="F15" s="222">
        <v>104.15</v>
      </c>
      <c r="G15" s="213">
        <f t="shared" ref="G15:G16" si="0">H15-H14</f>
        <v>58</v>
      </c>
      <c r="H15" s="219">
        <v>168</v>
      </c>
      <c r="I15" s="344"/>
      <c r="J15" s="220"/>
      <c r="K15" s="220"/>
    </row>
    <row r="16" spans="1:19" ht="13.5" customHeight="1" thickBot="1" x14ac:dyDescent="0.3">
      <c r="A16" s="348"/>
      <c r="B16" s="223">
        <v>4</v>
      </c>
      <c r="C16" s="213">
        <v>78</v>
      </c>
      <c r="D16" s="214" t="s">
        <v>76</v>
      </c>
      <c r="E16" s="215">
        <v>36605</v>
      </c>
      <c r="F16" s="222">
        <v>76.5</v>
      </c>
      <c r="G16" s="213">
        <f t="shared" si="0"/>
        <v>67</v>
      </c>
      <c r="H16" s="219">
        <v>235</v>
      </c>
      <c r="I16" s="344"/>
      <c r="J16" s="220"/>
      <c r="K16" s="220"/>
    </row>
    <row r="17" spans="1:13" ht="13.5" customHeight="1" thickBot="1" x14ac:dyDescent="0.25">
      <c r="A17" s="349" t="s">
        <v>35</v>
      </c>
      <c r="B17" s="349"/>
      <c r="C17" s="349"/>
      <c r="D17" s="349"/>
      <c r="E17" s="349"/>
      <c r="F17" s="224">
        <f>SUM(F13:F16)</f>
        <v>329.55</v>
      </c>
      <c r="G17" s="225"/>
      <c r="H17" s="226"/>
      <c r="I17" s="217"/>
      <c r="J17" s="217"/>
      <c r="K17" s="217"/>
    </row>
    <row r="18" spans="1:13" ht="13.5" thickBot="1" x14ac:dyDescent="0.25">
      <c r="A18" s="345" t="s">
        <v>36</v>
      </c>
      <c r="B18" s="345"/>
      <c r="C18" s="345"/>
      <c r="D18" s="345"/>
      <c r="E18" s="345"/>
      <c r="F18" s="345"/>
      <c r="G18" s="345"/>
      <c r="H18" s="227">
        <f>H16</f>
        <v>235</v>
      </c>
      <c r="I18" s="225"/>
      <c r="J18" s="225"/>
      <c r="K18" s="225"/>
    </row>
    <row r="19" spans="1:13" x14ac:dyDescent="0.2">
      <c r="A19" s="228"/>
      <c r="B19" s="228"/>
      <c r="C19" s="228"/>
      <c r="I19" s="225"/>
      <c r="J19" s="225"/>
      <c r="K19" s="225"/>
    </row>
    <row r="20" spans="1:13" ht="13.5" thickBot="1" x14ac:dyDescent="0.25">
      <c r="A20" s="350" t="s">
        <v>195</v>
      </c>
      <c r="B20" s="350"/>
      <c r="C20" s="350"/>
      <c r="D20" s="350"/>
      <c r="E20" s="225"/>
      <c r="F20" s="225"/>
      <c r="G20" s="225"/>
      <c r="H20" s="225"/>
      <c r="I20" s="229"/>
      <c r="J20" s="229"/>
      <c r="K20" s="229"/>
    </row>
    <row r="21" spans="1:13" ht="23.25" thickBot="1" x14ac:dyDescent="0.25">
      <c r="A21" s="208" t="s">
        <v>7</v>
      </c>
      <c r="B21" s="209" t="s">
        <v>31</v>
      </c>
      <c r="C21" s="210" t="s">
        <v>38</v>
      </c>
      <c r="D21" s="209" t="s">
        <v>39</v>
      </c>
      <c r="E21" s="210" t="s">
        <v>25</v>
      </c>
      <c r="F21" s="211" t="s">
        <v>32</v>
      </c>
      <c r="G21" s="211" t="s">
        <v>33</v>
      </c>
      <c r="H21" s="210" t="s">
        <v>34</v>
      </c>
      <c r="I21" s="344" t="s">
        <v>202</v>
      </c>
      <c r="J21" s="225"/>
      <c r="K21" s="225"/>
    </row>
    <row r="22" spans="1:13" ht="18.75" customHeight="1" x14ac:dyDescent="0.2">
      <c r="A22" s="346">
        <v>5</v>
      </c>
      <c r="B22" s="212">
        <v>1</v>
      </c>
      <c r="C22" s="213" t="s">
        <v>170</v>
      </c>
      <c r="D22" s="214" t="s">
        <v>160</v>
      </c>
      <c r="E22" s="74"/>
      <c r="F22" s="222">
        <v>88.3</v>
      </c>
      <c r="G22" s="213">
        <f>H22</f>
        <v>30</v>
      </c>
      <c r="H22" s="216">
        <v>30</v>
      </c>
      <c r="I22" s="344"/>
      <c r="J22" s="36"/>
      <c r="K22" s="36"/>
    </row>
    <row r="23" spans="1:13" ht="13.5" customHeight="1" x14ac:dyDescent="0.2">
      <c r="A23" s="347"/>
      <c r="B23" s="218">
        <v>2</v>
      </c>
      <c r="C23" s="213" t="s">
        <v>170</v>
      </c>
      <c r="D23" s="214" t="s">
        <v>161</v>
      </c>
      <c r="E23" s="74"/>
      <c r="F23" s="222">
        <v>92.5</v>
      </c>
      <c r="G23" s="213">
        <f>H23-H22</f>
        <v>46</v>
      </c>
      <c r="H23" s="219">
        <v>76</v>
      </c>
      <c r="I23" s="344"/>
      <c r="J23" s="230"/>
      <c r="K23" s="71"/>
      <c r="L23" s="231"/>
      <c r="M23" s="232"/>
    </row>
    <row r="24" spans="1:13" ht="13.5" customHeight="1" x14ac:dyDescent="0.2">
      <c r="A24" s="347"/>
      <c r="B24" s="221">
        <v>3</v>
      </c>
      <c r="C24" s="213">
        <v>85</v>
      </c>
      <c r="D24" s="214" t="s">
        <v>193</v>
      </c>
      <c r="E24" s="74"/>
      <c r="F24" s="222">
        <v>80.7</v>
      </c>
      <c r="G24" s="213">
        <f t="shared" ref="G24:G25" si="1">H24-H23</f>
        <v>28</v>
      </c>
      <c r="H24" s="219">
        <v>104</v>
      </c>
      <c r="I24" s="344"/>
      <c r="J24" s="230"/>
      <c r="K24" s="71"/>
      <c r="L24" s="231"/>
      <c r="M24" s="232"/>
    </row>
    <row r="25" spans="1:13" ht="13.5" customHeight="1" thickBot="1" x14ac:dyDescent="0.25">
      <c r="A25" s="348"/>
      <c r="B25" s="223">
        <v>4</v>
      </c>
      <c r="C25" s="213" t="s">
        <v>170</v>
      </c>
      <c r="D25" s="214" t="s">
        <v>83</v>
      </c>
      <c r="E25" s="74"/>
      <c r="F25" s="222">
        <v>125</v>
      </c>
      <c r="G25" s="213">
        <f t="shared" si="1"/>
        <v>41</v>
      </c>
      <c r="H25" s="233">
        <v>145</v>
      </c>
      <c r="I25" s="344"/>
      <c r="J25" s="230"/>
      <c r="K25" s="71"/>
      <c r="L25" s="231"/>
      <c r="M25" s="232"/>
    </row>
    <row r="26" spans="1:13" ht="13.5" customHeight="1" thickBot="1" x14ac:dyDescent="0.25">
      <c r="A26" s="349" t="s">
        <v>35</v>
      </c>
      <c r="B26" s="349"/>
      <c r="C26" s="349"/>
      <c r="D26" s="349"/>
      <c r="E26" s="349"/>
      <c r="F26" s="224">
        <f>SUM(F22:F25)</f>
        <v>386.5</v>
      </c>
      <c r="G26" s="225"/>
      <c r="H26" s="226"/>
      <c r="I26" s="220"/>
      <c r="J26" s="230"/>
      <c r="K26" s="47"/>
      <c r="L26" s="231"/>
      <c r="M26" s="232"/>
    </row>
    <row r="27" spans="1:13" ht="13.5" customHeight="1" thickBot="1" x14ac:dyDescent="0.25">
      <c r="A27" s="345" t="s">
        <v>36</v>
      </c>
      <c r="B27" s="345"/>
      <c r="C27" s="345"/>
      <c r="D27" s="345"/>
      <c r="E27" s="345"/>
      <c r="F27" s="345"/>
      <c r="G27" s="345"/>
      <c r="H27" s="227">
        <f>H25</f>
        <v>145</v>
      </c>
      <c r="I27" s="220"/>
      <c r="J27" s="230"/>
      <c r="K27" s="47"/>
      <c r="L27" s="231"/>
      <c r="M27" s="232"/>
    </row>
    <row r="28" spans="1:13" ht="13.5" customHeight="1" x14ac:dyDescent="0.2">
      <c r="A28" s="225"/>
      <c r="B28" s="226"/>
      <c r="C28" s="226"/>
      <c r="D28" s="234"/>
      <c r="E28" s="234"/>
    </row>
    <row r="29" spans="1:13" ht="13.5" customHeight="1" thickBot="1" x14ac:dyDescent="0.25">
      <c r="A29" s="350" t="s">
        <v>196</v>
      </c>
      <c r="B29" s="350"/>
      <c r="C29" s="350"/>
      <c r="D29" s="350"/>
      <c r="E29" s="234"/>
    </row>
    <row r="30" spans="1:13" ht="23.25" thickBot="1" x14ac:dyDescent="0.25">
      <c r="A30" s="208" t="s">
        <v>7</v>
      </c>
      <c r="B30" s="209" t="s">
        <v>31</v>
      </c>
      <c r="C30" s="210" t="s">
        <v>38</v>
      </c>
      <c r="D30" s="209" t="s">
        <v>39</v>
      </c>
      <c r="E30" s="210" t="s">
        <v>25</v>
      </c>
      <c r="F30" s="211" t="s">
        <v>32</v>
      </c>
      <c r="G30" s="211" t="s">
        <v>33</v>
      </c>
      <c r="H30" s="210" t="s">
        <v>34</v>
      </c>
      <c r="I30" s="344" t="s">
        <v>203</v>
      </c>
    </row>
    <row r="31" spans="1:13" ht="15.75" x14ac:dyDescent="0.2">
      <c r="A31" s="346">
        <v>4</v>
      </c>
      <c r="B31" s="212">
        <v>1</v>
      </c>
      <c r="C31" s="213" t="s">
        <v>170</v>
      </c>
      <c r="D31" s="214" t="s">
        <v>115</v>
      </c>
      <c r="E31" s="153">
        <v>36580</v>
      </c>
      <c r="F31" s="127">
        <v>90.6</v>
      </c>
      <c r="G31" s="213">
        <v>24</v>
      </c>
      <c r="H31" s="216">
        <f>G31</f>
        <v>24</v>
      </c>
      <c r="I31" s="344"/>
    </row>
    <row r="32" spans="1:13" ht="18" customHeight="1" x14ac:dyDescent="0.2">
      <c r="A32" s="347"/>
      <c r="B32" s="218">
        <v>2</v>
      </c>
      <c r="C32" s="213">
        <v>73</v>
      </c>
      <c r="D32" s="214" t="s">
        <v>114</v>
      </c>
      <c r="E32" s="153">
        <v>37198</v>
      </c>
      <c r="F32" s="127">
        <v>68.5</v>
      </c>
      <c r="G32" s="213">
        <v>37</v>
      </c>
      <c r="H32" s="219">
        <f>SUM(G31:G32)</f>
        <v>61</v>
      </c>
      <c r="I32" s="344"/>
    </row>
    <row r="33" spans="1:9" ht="15.75" customHeight="1" x14ac:dyDescent="0.2">
      <c r="A33" s="347"/>
      <c r="B33" s="221">
        <v>3</v>
      </c>
      <c r="C33" s="213">
        <v>68</v>
      </c>
      <c r="D33" s="214" t="s">
        <v>116</v>
      </c>
      <c r="E33" s="153">
        <v>37129</v>
      </c>
      <c r="F33" s="127">
        <v>65.95</v>
      </c>
      <c r="G33" s="213">
        <v>43</v>
      </c>
      <c r="H33" s="219">
        <f>SUM(G31:G33)</f>
        <v>104</v>
      </c>
      <c r="I33" s="344"/>
    </row>
    <row r="34" spans="1:9" ht="15.75" customHeight="1" thickBot="1" x14ac:dyDescent="0.25">
      <c r="A34" s="348"/>
      <c r="B34" s="223">
        <v>4</v>
      </c>
      <c r="C34" s="213">
        <v>85</v>
      </c>
      <c r="D34" s="214" t="s">
        <v>106</v>
      </c>
      <c r="E34" s="153">
        <v>36495</v>
      </c>
      <c r="F34" s="127">
        <v>80.650000000000006</v>
      </c>
      <c r="G34" s="213">
        <v>53</v>
      </c>
      <c r="H34" s="233">
        <f>SUM(G31:G34)</f>
        <v>157</v>
      </c>
      <c r="I34" s="344"/>
    </row>
    <row r="35" spans="1:9" ht="15.75" customHeight="1" thickBot="1" x14ac:dyDescent="0.25">
      <c r="A35" s="349" t="s">
        <v>35</v>
      </c>
      <c r="B35" s="349"/>
      <c r="C35" s="349"/>
      <c r="D35" s="349"/>
      <c r="E35" s="349"/>
      <c r="F35" s="224">
        <f>SUM(F31:F34)</f>
        <v>305.70000000000005</v>
      </c>
      <c r="G35" s="225"/>
      <c r="H35" s="226"/>
    </row>
    <row r="36" spans="1:9" ht="16.5" customHeight="1" thickBot="1" x14ac:dyDescent="0.25">
      <c r="A36" s="345" t="s">
        <v>36</v>
      </c>
      <c r="B36" s="345"/>
      <c r="C36" s="345"/>
      <c r="D36" s="345"/>
      <c r="E36" s="345"/>
      <c r="F36" s="345"/>
      <c r="G36" s="345"/>
      <c r="H36" s="227">
        <f>H34</f>
        <v>157</v>
      </c>
    </row>
    <row r="37" spans="1:9" ht="13.5" customHeight="1" x14ac:dyDescent="0.2">
      <c r="A37" s="220"/>
      <c r="B37" s="220"/>
      <c r="C37" s="220"/>
    </row>
    <row r="38" spans="1:9" ht="13.5" customHeight="1" thickBot="1" x14ac:dyDescent="0.25">
      <c r="A38" s="350" t="s">
        <v>197</v>
      </c>
      <c r="B38" s="350"/>
      <c r="C38" s="350"/>
      <c r="D38" s="350"/>
    </row>
    <row r="39" spans="1:9" ht="32.25" customHeight="1" thickBot="1" x14ac:dyDescent="0.25">
      <c r="A39" s="208" t="s">
        <v>7</v>
      </c>
      <c r="B39" s="209" t="s">
        <v>31</v>
      </c>
      <c r="C39" s="210" t="s">
        <v>38</v>
      </c>
      <c r="D39" s="209" t="s">
        <v>39</v>
      </c>
      <c r="E39" s="210" t="s">
        <v>25</v>
      </c>
      <c r="F39" s="211" t="s">
        <v>32</v>
      </c>
      <c r="G39" s="211" t="s">
        <v>33</v>
      </c>
      <c r="H39" s="210" t="s">
        <v>34</v>
      </c>
      <c r="I39" s="344" t="s">
        <v>204</v>
      </c>
    </row>
    <row r="40" spans="1:9" ht="13.5" customHeight="1" x14ac:dyDescent="0.25">
      <c r="A40" s="346">
        <v>3</v>
      </c>
      <c r="B40" s="212">
        <v>1</v>
      </c>
      <c r="C40" s="213">
        <v>63</v>
      </c>
      <c r="D40" s="235" t="s">
        <v>101</v>
      </c>
      <c r="E40" s="236">
        <v>36531</v>
      </c>
      <c r="F40" s="105">
        <v>61.1</v>
      </c>
      <c r="G40" s="213">
        <v>29</v>
      </c>
      <c r="H40" s="216">
        <f>G40</f>
        <v>29</v>
      </c>
      <c r="I40" s="344"/>
    </row>
    <row r="41" spans="1:9" ht="13.5" customHeight="1" x14ac:dyDescent="0.25">
      <c r="A41" s="347"/>
      <c r="B41" s="218">
        <v>2</v>
      </c>
      <c r="C41" s="213">
        <v>68</v>
      </c>
      <c r="D41" s="235" t="s">
        <v>201</v>
      </c>
      <c r="E41" s="236">
        <v>36773</v>
      </c>
      <c r="F41" s="105">
        <v>67</v>
      </c>
      <c r="G41" s="213">
        <v>25</v>
      </c>
      <c r="H41" s="219">
        <f>SUM(G40:G41)</f>
        <v>54</v>
      </c>
      <c r="I41" s="344"/>
    </row>
    <row r="42" spans="1:9" ht="19.5" customHeight="1" x14ac:dyDescent="0.2">
      <c r="A42" s="347"/>
      <c r="B42" s="221">
        <v>3</v>
      </c>
      <c r="C42" s="213" t="s">
        <v>170</v>
      </c>
      <c r="D42" s="237" t="s">
        <v>103</v>
      </c>
      <c r="E42" s="236">
        <v>36595</v>
      </c>
      <c r="F42" s="105">
        <v>106.8</v>
      </c>
      <c r="G42" s="213">
        <v>44</v>
      </c>
      <c r="H42" s="219">
        <f>SUM(G40:G42)</f>
        <v>98</v>
      </c>
      <c r="I42" s="344"/>
    </row>
    <row r="43" spans="1:9" ht="16.5" customHeight="1" thickBot="1" x14ac:dyDescent="0.25">
      <c r="A43" s="348"/>
      <c r="B43" s="223">
        <v>4</v>
      </c>
      <c r="C43" s="213">
        <v>85</v>
      </c>
      <c r="D43" s="237" t="s">
        <v>104</v>
      </c>
      <c r="E43" s="236">
        <v>37476</v>
      </c>
      <c r="F43" s="105">
        <v>84.25</v>
      </c>
      <c r="G43" s="213">
        <v>63</v>
      </c>
      <c r="H43" s="233">
        <f>SUM(G40:G43)</f>
        <v>161</v>
      </c>
      <c r="I43" s="344"/>
    </row>
    <row r="44" spans="1:9" ht="16.5" customHeight="1" thickBot="1" x14ac:dyDescent="0.25">
      <c r="A44" s="349" t="s">
        <v>35</v>
      </c>
      <c r="B44" s="349"/>
      <c r="C44" s="349"/>
      <c r="D44" s="349"/>
      <c r="E44" s="349"/>
      <c r="F44" s="224">
        <f>SUM(F40:F43)</f>
        <v>319.14999999999998</v>
      </c>
      <c r="G44" s="225"/>
      <c r="H44" s="226"/>
    </row>
    <row r="45" spans="1:9" ht="16.5" customHeight="1" thickBot="1" x14ac:dyDescent="0.25">
      <c r="A45" s="345" t="s">
        <v>36</v>
      </c>
      <c r="B45" s="345"/>
      <c r="C45" s="345"/>
      <c r="D45" s="345"/>
      <c r="E45" s="345"/>
      <c r="F45" s="345"/>
      <c r="G45" s="345"/>
      <c r="H45" s="227">
        <f>H43</f>
        <v>161</v>
      </c>
    </row>
    <row r="46" spans="1:9" ht="16.5" customHeight="1" x14ac:dyDescent="0.2">
      <c r="A46" s="220"/>
      <c r="B46" s="220"/>
      <c r="C46" s="220"/>
    </row>
    <row r="47" spans="1:9" ht="13.5" thickBot="1" x14ac:dyDescent="0.25">
      <c r="A47" s="350" t="s">
        <v>198</v>
      </c>
      <c r="B47" s="350"/>
      <c r="C47" s="350"/>
      <c r="D47" s="350"/>
    </row>
    <row r="48" spans="1:9" ht="23.25" thickBot="1" x14ac:dyDescent="0.25">
      <c r="A48" s="208" t="s">
        <v>7</v>
      </c>
      <c r="B48" s="209" t="s">
        <v>31</v>
      </c>
      <c r="C48" s="210" t="s">
        <v>38</v>
      </c>
      <c r="D48" s="209" t="s">
        <v>39</v>
      </c>
      <c r="E48" s="210" t="s">
        <v>25</v>
      </c>
      <c r="F48" s="211" t="s">
        <v>32</v>
      </c>
      <c r="G48" s="211" t="s">
        <v>33</v>
      </c>
      <c r="H48" s="210" t="s">
        <v>34</v>
      </c>
      <c r="I48" s="344" t="s">
        <v>205</v>
      </c>
    </row>
    <row r="49" spans="1:9" ht="13.5" customHeight="1" x14ac:dyDescent="0.25">
      <c r="A49" s="346">
        <v>2</v>
      </c>
      <c r="B49" s="212">
        <v>1</v>
      </c>
      <c r="C49" s="213">
        <v>78</v>
      </c>
      <c r="D49" s="238" t="s">
        <v>145</v>
      </c>
      <c r="E49" s="239">
        <v>37108</v>
      </c>
      <c r="F49" s="240">
        <v>77.400000000000006</v>
      </c>
      <c r="G49" s="213">
        <v>51</v>
      </c>
      <c r="H49" s="216">
        <f>G49</f>
        <v>51</v>
      </c>
      <c r="I49" s="344"/>
    </row>
    <row r="50" spans="1:9" ht="15.75" x14ac:dyDescent="0.25">
      <c r="A50" s="347"/>
      <c r="B50" s="218">
        <v>2</v>
      </c>
      <c r="C50" s="213">
        <v>73</v>
      </c>
      <c r="D50" s="241" t="s">
        <v>80</v>
      </c>
      <c r="E50" s="242">
        <v>36306</v>
      </c>
      <c r="F50" s="243">
        <v>71.95</v>
      </c>
      <c r="G50" s="213">
        <v>55</v>
      </c>
      <c r="H50" s="219">
        <f>G49:G50</f>
        <v>55</v>
      </c>
      <c r="I50" s="344"/>
    </row>
    <row r="51" spans="1:9" ht="15.75" x14ac:dyDescent="0.2">
      <c r="A51" s="347"/>
      <c r="B51" s="221">
        <v>3</v>
      </c>
      <c r="C51" s="213" t="s">
        <v>170</v>
      </c>
      <c r="D51" s="237" t="s">
        <v>73</v>
      </c>
      <c r="E51" s="153">
        <v>34914</v>
      </c>
      <c r="F51" s="127">
        <v>97.7</v>
      </c>
      <c r="G51" s="213">
        <v>64</v>
      </c>
      <c r="H51" s="219">
        <f>SUM(G49:G51)</f>
        <v>170</v>
      </c>
      <c r="I51" s="344"/>
    </row>
    <row r="52" spans="1:9" ht="16.5" customHeight="1" thickBot="1" x14ac:dyDescent="0.3">
      <c r="A52" s="348"/>
      <c r="B52" s="223">
        <v>4</v>
      </c>
      <c r="C52" s="213" t="s">
        <v>170</v>
      </c>
      <c r="D52" s="241" t="s">
        <v>148</v>
      </c>
      <c r="E52" s="242">
        <v>36271</v>
      </c>
      <c r="F52" s="243">
        <v>89.15</v>
      </c>
      <c r="G52" s="213">
        <v>55</v>
      </c>
      <c r="H52" s="233">
        <f>SUM(G49:G52)</f>
        <v>225</v>
      </c>
      <c r="I52" s="344"/>
    </row>
    <row r="53" spans="1:9" ht="16.5" customHeight="1" thickBot="1" x14ac:dyDescent="0.25">
      <c r="A53" s="349" t="s">
        <v>35</v>
      </c>
      <c r="B53" s="349"/>
      <c r="C53" s="349"/>
      <c r="D53" s="349"/>
      <c r="E53" s="349"/>
      <c r="F53" s="224">
        <f>SUM(F49:F52)</f>
        <v>336.20000000000005</v>
      </c>
      <c r="G53" s="225"/>
      <c r="H53" s="226"/>
    </row>
    <row r="54" spans="1:9" ht="16.5" customHeight="1" thickBot="1" x14ac:dyDescent="0.25">
      <c r="A54" s="345" t="s">
        <v>36</v>
      </c>
      <c r="B54" s="345"/>
      <c r="C54" s="345"/>
      <c r="D54" s="345"/>
      <c r="E54" s="345"/>
      <c r="F54" s="345"/>
      <c r="G54" s="345"/>
      <c r="H54" s="227">
        <f>H52</f>
        <v>225</v>
      </c>
    </row>
    <row r="55" spans="1:9" ht="16.5" customHeight="1" x14ac:dyDescent="0.25">
      <c r="B55" s="244"/>
      <c r="C55" s="244"/>
      <c r="D55" s="244"/>
      <c r="E55" s="245"/>
      <c r="F55" s="244"/>
    </row>
    <row r="56" spans="1:9" ht="16.5" customHeight="1" x14ac:dyDescent="0.25">
      <c r="B56" s="244" t="s">
        <v>67</v>
      </c>
      <c r="C56" s="244"/>
      <c r="D56" s="244"/>
      <c r="E56" s="244" t="s">
        <v>94</v>
      </c>
      <c r="F56" s="244"/>
      <c r="G56" s="246" t="s">
        <v>68</v>
      </c>
    </row>
    <row r="57" spans="1:9" ht="15.75" x14ac:dyDescent="0.25">
      <c r="B57" s="244"/>
      <c r="C57" s="244"/>
      <c r="D57" s="244"/>
      <c r="E57" s="245"/>
      <c r="F57" s="244"/>
    </row>
    <row r="58" spans="1:9" ht="15.75" x14ac:dyDescent="0.25">
      <c r="B58" s="244" t="s">
        <v>69</v>
      </c>
      <c r="C58" s="244"/>
      <c r="D58" s="244"/>
      <c r="E58" s="244" t="s">
        <v>95</v>
      </c>
      <c r="F58" s="244"/>
    </row>
    <row r="62" spans="1:9" ht="16.5" customHeight="1" x14ac:dyDescent="0.2"/>
    <row r="63" spans="1:9" ht="16.5" customHeight="1" x14ac:dyDescent="0.2"/>
    <row r="64" spans="1:9" ht="16.5" customHeight="1" x14ac:dyDescent="0.2"/>
    <row r="65" spans="7:8" ht="16.5" customHeight="1" x14ac:dyDescent="0.2"/>
    <row r="66" spans="7:8" ht="16.5" customHeight="1" x14ac:dyDescent="0.2"/>
    <row r="73" spans="7:8" ht="15.75" customHeight="1" x14ac:dyDescent="0.25">
      <c r="G73" s="244"/>
    </row>
    <row r="74" spans="7:8" ht="15.75" customHeight="1" x14ac:dyDescent="0.25">
      <c r="G74" s="244"/>
      <c r="H74" s="244"/>
    </row>
    <row r="75" spans="7:8" ht="15.75" customHeight="1" x14ac:dyDescent="0.25">
      <c r="G75" s="244"/>
      <c r="H75" s="244"/>
    </row>
    <row r="76" spans="7:8" ht="15.75" customHeight="1" x14ac:dyDescent="0.2"/>
    <row r="77" spans="7:8" ht="16.5" customHeight="1" x14ac:dyDescent="0.2"/>
    <row r="83" spans="11:11" ht="15.75" customHeight="1" x14ac:dyDescent="0.2"/>
    <row r="84" spans="11:11" ht="15.75" customHeight="1" x14ac:dyDescent="0.2"/>
    <row r="85" spans="11:11" ht="15.75" customHeight="1" x14ac:dyDescent="0.2"/>
    <row r="86" spans="11:11" ht="15.75" customHeight="1" x14ac:dyDescent="0.2"/>
    <row r="87" spans="11:11" ht="16.5" customHeight="1" x14ac:dyDescent="0.2"/>
    <row r="92" spans="11:11" ht="13.5" thickBot="1" x14ac:dyDescent="0.25"/>
    <row r="93" spans="11:11" ht="13.5" thickBot="1" x14ac:dyDescent="0.25">
      <c r="K93" s="247"/>
    </row>
  </sheetData>
  <mergeCells count="33">
    <mergeCell ref="A38:D38"/>
    <mergeCell ref="A47:D47"/>
    <mergeCell ref="A11:I11"/>
    <mergeCell ref="A7:I7"/>
    <mergeCell ref="A8:I8"/>
    <mergeCell ref="A9:I9"/>
    <mergeCell ref="A26:E26"/>
    <mergeCell ref="I12:I16"/>
    <mergeCell ref="I21:I25"/>
    <mergeCell ref="I30:I34"/>
    <mergeCell ref="I39:I43"/>
    <mergeCell ref="A29:D29"/>
    <mergeCell ref="A1:I1"/>
    <mergeCell ref="A2:I2"/>
    <mergeCell ref="A5:C5"/>
    <mergeCell ref="A6:C6"/>
    <mergeCell ref="A3:I3"/>
    <mergeCell ref="I48:I52"/>
    <mergeCell ref="A54:G54"/>
    <mergeCell ref="A13:A16"/>
    <mergeCell ref="A22:A25"/>
    <mergeCell ref="A31:A34"/>
    <mergeCell ref="A35:E35"/>
    <mergeCell ref="A36:G36"/>
    <mergeCell ref="A40:A43"/>
    <mergeCell ref="A18:G18"/>
    <mergeCell ref="A20:D20"/>
    <mergeCell ref="A17:E17"/>
    <mergeCell ref="A27:G27"/>
    <mergeCell ref="A44:E44"/>
    <mergeCell ref="A45:G45"/>
    <mergeCell ref="A49:A52"/>
    <mergeCell ref="A53:E53"/>
  </mergeCells>
  <pageMargins left="0.25" right="0.25" top="0.75" bottom="0.75" header="0.3" footer="0.3"/>
  <pageSetup paperSize="9" scale="5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 63</vt:lpstr>
      <vt:lpstr>Р 63+</vt:lpstr>
      <vt:lpstr>дв 63</vt:lpstr>
      <vt:lpstr>дв 68</vt:lpstr>
      <vt:lpstr>дв 73</vt:lpstr>
      <vt:lpstr>дв 78</vt:lpstr>
      <vt:lpstr>дв 85</vt:lpstr>
      <vt:lpstr>дв +85</vt:lpstr>
      <vt:lpstr>эстафета</vt:lpstr>
      <vt:lpstr>командный</vt:lpstr>
      <vt:lpstr>потоки 1 день</vt:lpstr>
      <vt:lpstr>потоки 2 день</vt:lpstr>
      <vt:lpstr>Лист2</vt:lpstr>
      <vt:lpstr>Лист1</vt:lpstr>
      <vt:lpstr>Все участники</vt:lpstr>
      <vt:lpstr>Сортировка по весовым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Чемпионат Европейской части России 2012</dc:title>
  <dc:subject>Гиревой спорт</dc:subject>
  <dc:creator>Валентин Егоров</dc:creator>
  <cp:lastModifiedBy>Asus</cp:lastModifiedBy>
  <cp:lastPrinted>2021-04-24T12:20:24Z</cp:lastPrinted>
  <dcterms:created xsi:type="dcterms:W3CDTF">2013-05-28T14:06:16Z</dcterms:created>
  <dcterms:modified xsi:type="dcterms:W3CDTF">2021-05-14T07:25:57Z</dcterms:modified>
</cp:coreProperties>
</file>