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DF3AD4E6-8CDA-4A3D-90CB-C407AA79447E}" xr6:coauthVersionLast="47" xr6:coauthVersionMax="47" xr10:uidLastSave="{00000000-0000-0000-0000-000000000000}"/>
  <bookViews>
    <workbookView xWindow="-120" yWindow="-120" windowWidth="20730" windowHeight="11160" firstSheet="2" activeTab="10" xr2:uid="{00000000-000D-0000-FFFF-FFFF00000000}"/>
  </bookViews>
  <sheets>
    <sheet name="Р 63" sheetId="2" r:id="rId1"/>
    <sheet name="Р 63+" sheetId="3" r:id="rId2"/>
    <sheet name="дв 63" sheetId="4" r:id="rId3"/>
    <sheet name="дв 68" sheetId="5" r:id="rId4"/>
    <sheet name="дв 73" sheetId="6" r:id="rId5"/>
    <sheet name="дв 78" sheetId="7" r:id="rId6"/>
    <sheet name="дв 85" sheetId="8" r:id="rId7"/>
    <sheet name="до 95" sheetId="9" r:id="rId8"/>
    <sheet name="дв +95" sheetId="10" r:id="rId9"/>
    <sheet name="эстафета" sheetId="11" r:id="rId10"/>
    <sheet name="командный" sheetId="12" r:id="rId11"/>
    <sheet name="Очки" sheetId="13" r:id="rId12"/>
    <sheet name="Потоки 1 день " sheetId="14" r:id="rId13"/>
    <sheet name="Потоки 2 день" sheetId="15" r:id="rId14"/>
    <sheet name="день 2" sheetId="16" r:id="rId15"/>
  </sheets>
  <definedNames>
    <definedName name="_xlnm._FilterDatabase" localSheetId="8" hidden="1">'дв +95'!$A$17:$Q$29</definedName>
    <definedName name="_xlnm._FilterDatabase" localSheetId="2" hidden="1">'дв 63'!$A$18:$Q$23</definedName>
    <definedName name="_xlnm._FilterDatabase" localSheetId="3" hidden="1">'дв 68'!$A$17:$Q$25</definedName>
    <definedName name="_xlnm._FilterDatabase" localSheetId="4" hidden="1">'дв 73'!$A$17:$Q$33</definedName>
    <definedName name="_xlnm._FilterDatabase" localSheetId="5" hidden="1">'дв 78'!$A$17:$Q$28</definedName>
    <definedName name="_xlnm._FilterDatabase" localSheetId="6" hidden="1">'дв 85'!$A$17:$Q$31</definedName>
    <definedName name="_xlnm._FilterDatabase" localSheetId="14" hidden="1">'день 2'!$B$4:$J$49</definedName>
    <definedName name="_xlnm._FilterDatabase" localSheetId="7" hidden="1">'до 95'!$A$17:$Q$38</definedName>
    <definedName name="_xlnm._FilterDatabase" localSheetId="10" hidden="1">командный!$A$11:$L$23</definedName>
    <definedName name="Excel_BuiltIn_Print_Area3">#REF!</definedName>
    <definedName name="Excel3">#REF!</definedName>
    <definedName name="_xlnm.Print_Area" localSheetId="2">'дв 63'!$A$1:$Q$27</definedName>
    <definedName name="_xlnm.Print_Area" localSheetId="10">командный!$A$1:$L$27</definedName>
    <definedName name="_xlnm.Print_Area" localSheetId="12">'Потоки 1 день '!$A$1:$R$41</definedName>
    <definedName name="_xlnm.Print_Area" localSheetId="9">эстафета!$A$1:$H$83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12" l="1"/>
  <c r="K22" i="12"/>
  <c r="K21" i="12"/>
  <c r="K20" i="12"/>
  <c r="K19" i="12"/>
  <c r="K18" i="12"/>
  <c r="K17" i="12"/>
  <c r="K16" i="12"/>
  <c r="K15" i="12"/>
  <c r="K14" i="12"/>
  <c r="K13" i="12"/>
  <c r="H83" i="11"/>
  <c r="F82" i="11"/>
  <c r="H80" i="11"/>
  <c r="H79" i="11"/>
  <c r="H78" i="11"/>
  <c r="H77" i="11"/>
  <c r="H72" i="11"/>
  <c r="F71" i="11"/>
  <c r="H69" i="11"/>
  <c r="H68" i="11"/>
  <c r="H67" i="11"/>
  <c r="H66" i="11"/>
  <c r="F59" i="11"/>
  <c r="H57" i="11"/>
  <c r="H60" i="11" s="1"/>
  <c r="H56" i="11"/>
  <c r="H55" i="11"/>
  <c r="H54" i="11"/>
  <c r="H50" i="11"/>
  <c r="F49" i="11"/>
  <c r="H48" i="11"/>
  <c r="H47" i="11"/>
  <c r="H46" i="11"/>
  <c r="H45" i="11"/>
  <c r="H44" i="11"/>
  <c r="H40" i="11"/>
  <c r="F39" i="11"/>
  <c r="H37" i="11"/>
  <c r="H36" i="11"/>
  <c r="H35" i="11"/>
  <c r="H34" i="11"/>
  <c r="F29" i="11"/>
  <c r="H27" i="11"/>
  <c r="H30" i="11" s="1"/>
  <c r="H26" i="11"/>
  <c r="H25" i="11"/>
  <c r="H24" i="11"/>
  <c r="H20" i="11"/>
  <c r="F19" i="11"/>
  <c r="K29" i="10"/>
  <c r="L29" i="10" s="1"/>
  <c r="J29" i="10"/>
  <c r="J28" i="10"/>
  <c r="K28" i="10" s="1"/>
  <c r="L28" i="10" s="1"/>
  <c r="K27" i="10"/>
  <c r="L27" i="10" s="1"/>
  <c r="J27" i="10"/>
  <c r="J26" i="10"/>
  <c r="K26" i="10" s="1"/>
  <c r="L26" i="10" s="1"/>
  <c r="J25" i="10"/>
  <c r="K25" i="10" s="1"/>
  <c r="L25" i="10" s="1"/>
  <c r="J24" i="10"/>
  <c r="K24" i="10" s="1"/>
  <c r="L24" i="10" s="1"/>
  <c r="K23" i="10"/>
  <c r="L23" i="10" s="1"/>
  <c r="J23" i="10"/>
  <c r="J22" i="10"/>
  <c r="K22" i="10" s="1"/>
  <c r="L22" i="10" s="1"/>
  <c r="K21" i="10"/>
  <c r="L21" i="10" s="1"/>
  <c r="J21" i="10"/>
  <c r="J20" i="10"/>
  <c r="K20" i="10" s="1"/>
  <c r="L20" i="10" s="1"/>
  <c r="K19" i="10"/>
  <c r="L19" i="10" s="1"/>
  <c r="J19" i="10"/>
  <c r="J38" i="9"/>
  <c r="K38" i="9" s="1"/>
  <c r="L38" i="9" s="1"/>
  <c r="K37" i="9"/>
  <c r="L37" i="9" s="1"/>
  <c r="J37" i="9"/>
  <c r="J36" i="9"/>
  <c r="K36" i="9" s="1"/>
  <c r="L36" i="9" s="1"/>
  <c r="K35" i="9"/>
  <c r="L35" i="9" s="1"/>
  <c r="J35" i="9"/>
  <c r="J34" i="9"/>
  <c r="K34" i="9" s="1"/>
  <c r="L34" i="9" s="1"/>
  <c r="K33" i="9"/>
  <c r="L33" i="9" s="1"/>
  <c r="J33" i="9"/>
  <c r="J32" i="9"/>
  <c r="K32" i="9" s="1"/>
  <c r="L32" i="9" s="1"/>
  <c r="K31" i="9"/>
  <c r="L31" i="9" s="1"/>
  <c r="J31" i="9"/>
  <c r="J30" i="9"/>
  <c r="K30" i="9" s="1"/>
  <c r="L30" i="9" s="1"/>
  <c r="K29" i="9"/>
  <c r="L29" i="9" s="1"/>
  <c r="J29" i="9"/>
  <c r="J28" i="9"/>
  <c r="K28" i="9" s="1"/>
  <c r="L28" i="9" s="1"/>
  <c r="K27" i="9"/>
  <c r="L27" i="9" s="1"/>
  <c r="J27" i="9"/>
  <c r="J26" i="9"/>
  <c r="K26" i="9" s="1"/>
  <c r="L26" i="9" s="1"/>
  <c r="K25" i="9"/>
  <c r="L25" i="9" s="1"/>
  <c r="J25" i="9"/>
  <c r="J24" i="9"/>
  <c r="K24" i="9" s="1"/>
  <c r="L24" i="9" s="1"/>
  <c r="K23" i="9"/>
  <c r="L23" i="9" s="1"/>
  <c r="J23" i="9"/>
  <c r="J22" i="9"/>
  <c r="K22" i="9" s="1"/>
  <c r="L22" i="9" s="1"/>
  <c r="K21" i="9"/>
  <c r="L21" i="9" s="1"/>
  <c r="J21" i="9"/>
  <c r="J20" i="9"/>
  <c r="K20" i="9" s="1"/>
  <c r="L20" i="9" s="1"/>
  <c r="K19" i="9"/>
  <c r="L19" i="9" s="1"/>
  <c r="J19" i="9"/>
  <c r="J31" i="8"/>
  <c r="K31" i="8" s="1"/>
  <c r="L31" i="8" s="1"/>
  <c r="K30" i="8"/>
  <c r="L30" i="8" s="1"/>
  <c r="J30" i="8"/>
  <c r="J29" i="8"/>
  <c r="K29" i="8" s="1"/>
  <c r="L29" i="8" s="1"/>
  <c r="K28" i="8"/>
  <c r="L28" i="8" s="1"/>
  <c r="J28" i="8"/>
  <c r="J27" i="8"/>
  <c r="K27" i="8" s="1"/>
  <c r="L27" i="8" s="1"/>
  <c r="K26" i="8"/>
  <c r="L26" i="8" s="1"/>
  <c r="J26" i="8"/>
  <c r="J25" i="8"/>
  <c r="K25" i="8" s="1"/>
  <c r="L25" i="8" s="1"/>
  <c r="K24" i="8"/>
  <c r="L24" i="8" s="1"/>
  <c r="J24" i="8"/>
  <c r="J23" i="8"/>
  <c r="K23" i="8" s="1"/>
  <c r="L23" i="8" s="1"/>
  <c r="K22" i="8"/>
  <c r="L22" i="8" s="1"/>
  <c r="J22" i="8"/>
  <c r="J21" i="8"/>
  <c r="K21" i="8" s="1"/>
  <c r="L21" i="8" s="1"/>
  <c r="K20" i="8"/>
  <c r="L20" i="8" s="1"/>
  <c r="J20" i="8"/>
  <c r="J19" i="8"/>
  <c r="K19" i="8" s="1"/>
  <c r="L19" i="8" s="1"/>
  <c r="J28" i="7"/>
  <c r="K28" i="7" s="1"/>
  <c r="L28" i="7" s="1"/>
  <c r="J27" i="7"/>
  <c r="K27" i="7" s="1"/>
  <c r="L27" i="7" s="1"/>
  <c r="M27" i="7" s="1"/>
  <c r="J26" i="7"/>
  <c r="K26" i="7" s="1"/>
  <c r="L26" i="7" s="1"/>
  <c r="J25" i="7"/>
  <c r="K25" i="7" s="1"/>
  <c r="L25" i="7" s="1"/>
  <c r="M25" i="7" s="1"/>
  <c r="J24" i="7"/>
  <c r="K24" i="7" s="1"/>
  <c r="L24" i="7" s="1"/>
  <c r="J23" i="7"/>
  <c r="K23" i="7" s="1"/>
  <c r="L23" i="7" s="1"/>
  <c r="J22" i="7"/>
  <c r="K22" i="7" s="1"/>
  <c r="L22" i="7" s="1"/>
  <c r="J21" i="7"/>
  <c r="K21" i="7" s="1"/>
  <c r="L21" i="7" s="1"/>
  <c r="M21" i="7" s="1"/>
  <c r="J20" i="7"/>
  <c r="K20" i="7" s="1"/>
  <c r="L20" i="7" s="1"/>
  <c r="J19" i="7"/>
  <c r="K19" i="7" s="1"/>
  <c r="L19" i="7" s="1"/>
  <c r="J33" i="6"/>
  <c r="K33" i="6" s="1"/>
  <c r="L33" i="6" s="1"/>
  <c r="J32" i="6"/>
  <c r="K32" i="6" s="1"/>
  <c r="L32" i="6" s="1"/>
  <c r="J31" i="6"/>
  <c r="K31" i="6" s="1"/>
  <c r="L31" i="6" s="1"/>
  <c r="J30" i="6"/>
  <c r="K30" i="6" s="1"/>
  <c r="L30" i="6" s="1"/>
  <c r="J29" i="6"/>
  <c r="K29" i="6" s="1"/>
  <c r="L29" i="6" s="1"/>
  <c r="J28" i="6"/>
  <c r="K28" i="6" s="1"/>
  <c r="L28" i="6" s="1"/>
  <c r="J27" i="6"/>
  <c r="K27" i="6" s="1"/>
  <c r="L27" i="6" s="1"/>
  <c r="J26" i="6"/>
  <c r="K26" i="6" s="1"/>
  <c r="L26" i="6" s="1"/>
  <c r="J25" i="6"/>
  <c r="K25" i="6" s="1"/>
  <c r="L25" i="6" s="1"/>
  <c r="J24" i="6"/>
  <c r="K24" i="6" s="1"/>
  <c r="L24" i="6" s="1"/>
  <c r="M24" i="6" s="1"/>
  <c r="J23" i="6"/>
  <c r="K23" i="6" s="1"/>
  <c r="L23" i="6" s="1"/>
  <c r="J22" i="6"/>
  <c r="K22" i="6" s="1"/>
  <c r="L22" i="6" s="1"/>
  <c r="J21" i="6"/>
  <c r="K21" i="6" s="1"/>
  <c r="L21" i="6" s="1"/>
  <c r="J20" i="6"/>
  <c r="K20" i="6" s="1"/>
  <c r="L20" i="6" s="1"/>
  <c r="M20" i="6" s="1"/>
  <c r="J19" i="6"/>
  <c r="K19" i="6" s="1"/>
  <c r="L19" i="6" s="1"/>
  <c r="J25" i="5"/>
  <c r="K25" i="5" s="1"/>
  <c r="L25" i="5" s="1"/>
  <c r="J24" i="5"/>
  <c r="K24" i="5" s="1"/>
  <c r="L24" i="5" s="1"/>
  <c r="J23" i="5"/>
  <c r="K23" i="5" s="1"/>
  <c r="L23" i="5" s="1"/>
  <c r="M23" i="5" s="1"/>
  <c r="J22" i="5"/>
  <c r="K22" i="5" s="1"/>
  <c r="L22" i="5" s="1"/>
  <c r="J21" i="5"/>
  <c r="K21" i="5" s="1"/>
  <c r="L21" i="5" s="1"/>
  <c r="J20" i="5"/>
  <c r="K20" i="5" s="1"/>
  <c r="L20" i="5" s="1"/>
  <c r="J19" i="5"/>
  <c r="K19" i="5" s="1"/>
  <c r="L19" i="5" s="1"/>
  <c r="M19" i="5" s="1"/>
  <c r="J23" i="4"/>
  <c r="K23" i="4" s="1"/>
  <c r="L23" i="4" s="1"/>
  <c r="J22" i="4"/>
  <c r="K22" i="4" s="1"/>
  <c r="L22" i="4" s="1"/>
  <c r="J21" i="4"/>
  <c r="K21" i="4" s="1"/>
  <c r="L21" i="4" s="1"/>
  <c r="J20" i="4"/>
  <c r="K20" i="4" s="1"/>
  <c r="L20" i="4" s="1"/>
  <c r="M20" i="4" s="1"/>
  <c r="J19" i="4"/>
  <c r="K19" i="4" s="1"/>
  <c r="L19" i="4" s="1"/>
  <c r="M20" i="5" l="1"/>
  <c r="M21" i="6"/>
  <c r="M25" i="6"/>
  <c r="M29" i="6"/>
  <c r="M33" i="6"/>
  <c r="M22" i="7"/>
  <c r="M26" i="7"/>
  <c r="M28" i="6"/>
  <c r="M32" i="6"/>
  <c r="M21" i="4"/>
  <c r="M24" i="5"/>
  <c r="M22" i="4"/>
  <c r="M21" i="5"/>
  <c r="M25" i="5"/>
  <c r="M22" i="6"/>
  <c r="M26" i="6"/>
  <c r="M30" i="6"/>
  <c r="M19" i="7"/>
  <c r="M23" i="7"/>
  <c r="M19" i="4"/>
  <c r="M23" i="4"/>
  <c r="M22" i="5"/>
  <c r="M19" i="6"/>
  <c r="M23" i="6"/>
  <c r="M27" i="6"/>
  <c r="M31" i="6"/>
  <c r="M20" i="7"/>
  <c r="M24" i="7"/>
  <c r="M28" i="7"/>
</calcChain>
</file>

<file path=xl/sharedStrings.xml><?xml version="1.0" encoding="utf-8"?>
<sst xmlns="http://schemas.openxmlformats.org/spreadsheetml/2006/main" count="1280" uniqueCount="240">
  <si>
    <t>№ п/п</t>
  </si>
  <si>
    <t>ФИО</t>
  </si>
  <si>
    <t>Вес гирь, кг</t>
  </si>
  <si>
    <t>Год рождения</t>
  </si>
  <si>
    <t>Сп. разряд</t>
  </si>
  <si>
    <t>Команда</t>
  </si>
  <si>
    <t>Соб. вес</t>
  </si>
  <si>
    <t>Тренер</t>
  </si>
  <si>
    <t>Весовая категория</t>
  </si>
  <si>
    <t>Бережко Глеб Олегович</t>
  </si>
  <si>
    <t>ВШЭ</t>
  </si>
  <si>
    <t>Манжос А.Г.</t>
  </si>
  <si>
    <t>Переверзенцева Ксения Олегвона</t>
  </si>
  <si>
    <t>МАИ</t>
  </si>
  <si>
    <t>Якубенко Я.Э.</t>
  </si>
  <si>
    <t>Кутневский НиколайПетрович</t>
  </si>
  <si>
    <t>Дружинин Роман Александрович</t>
  </si>
  <si>
    <t>Серый Никита Олегович</t>
  </si>
  <si>
    <t>Гурин Кирилл Александрович</t>
  </si>
  <si>
    <t>Зайцева Елена Андреевна</t>
  </si>
  <si>
    <t>Кубай Игорь Мирославович</t>
  </si>
  <si>
    <t>Аскеров Анар Анар Оглы</t>
  </si>
  <si>
    <t>Голубков Роман Константинович</t>
  </si>
  <si>
    <t>Вовкотруб Иван Артемович</t>
  </si>
  <si>
    <t>Куликов Тарас Максимович</t>
  </si>
  <si>
    <t>Даниелян Левон Арамович</t>
  </si>
  <si>
    <t>Ченцов Максим Витальевич</t>
  </si>
  <si>
    <t>Карпешин Иван Андреевич</t>
  </si>
  <si>
    <t>Ляхова Анна Юрьевна</t>
  </si>
  <si>
    <t>МГСУ</t>
  </si>
  <si>
    <t>Якубов М.Х.</t>
  </si>
  <si>
    <t>Гизатуллин Даниэль Айдарович</t>
  </si>
  <si>
    <t>Айдаев Амир Сердерович</t>
  </si>
  <si>
    <t>Калпак Климентий Федорович</t>
  </si>
  <si>
    <t>Пузиков Павел Вячеславович</t>
  </si>
  <si>
    <t>Иванов Арсений Николаевич</t>
  </si>
  <si>
    <t>Столбовский Николай Олегович</t>
  </si>
  <si>
    <t>Анисименков Максим Игоревич</t>
  </si>
  <si>
    <t>Фомин Глеб Дмитриевич</t>
  </si>
  <si>
    <t>Тюкин Алексей Львович</t>
  </si>
  <si>
    <t>Коваленко Арсений Сергеевич</t>
  </si>
  <si>
    <t>Васильев Александр Евгеньевич</t>
  </si>
  <si>
    <t>МИИТ</t>
  </si>
  <si>
    <t>Брянцев В.В.</t>
  </si>
  <si>
    <t>Зацепин Матвей Андреевич</t>
  </si>
  <si>
    <t>Козлов Дмитрий Юрьевич</t>
  </si>
  <si>
    <t>Нейман Сергей Сергеевич</t>
  </si>
  <si>
    <t>Марданян Роман Аванесович</t>
  </si>
  <si>
    <t>Теремов Данил Павлович</t>
  </si>
  <si>
    <t>Сибгатуллин Альберт Валерьевич</t>
  </si>
  <si>
    <t>Калинин Михаил Иванович</t>
  </si>
  <si>
    <t>Алексеев Константин Игоревич</t>
  </si>
  <si>
    <t>Пантелеев Дмитрий Игоревич</t>
  </si>
  <si>
    <t>Токарев Егор Павлович</t>
  </si>
  <si>
    <t>МИФИ</t>
  </si>
  <si>
    <t>Шутой М.В.</t>
  </si>
  <si>
    <t>Перескоков Виктор Александрович</t>
  </si>
  <si>
    <t>Исаев Владимир Вячеславович</t>
  </si>
  <si>
    <t>Вотяков Сергей</t>
  </si>
  <si>
    <t>Гайдук Кирилл Алексеевич</t>
  </si>
  <si>
    <t>Эстафета</t>
  </si>
  <si>
    <t>Смычков Семен Игоревич</t>
  </si>
  <si>
    <t>МСХА</t>
  </si>
  <si>
    <t>Токарев Д.А. Федоров И.Г.</t>
  </si>
  <si>
    <t>Швемлер Никита Иванович</t>
  </si>
  <si>
    <t xml:space="preserve">Бондаренко Сергей Владимирович </t>
  </si>
  <si>
    <t>Еров Шахбоз Файзалеевич</t>
  </si>
  <si>
    <t>Амелин Иван Сергеевич</t>
  </si>
  <si>
    <t xml:space="preserve">Сторчавой Н.Ф. Токарев Д.А. </t>
  </si>
  <si>
    <t>Бригадиров Андрей Андреевич</t>
  </si>
  <si>
    <t>Шереш Егор Денисович</t>
  </si>
  <si>
    <t>Казанин  Николай Павлович</t>
  </si>
  <si>
    <t>Зайниев Рустам Марселович</t>
  </si>
  <si>
    <t>Бажков Никита Андреевич</t>
  </si>
  <si>
    <t>Станкевич Владислав Петрович</t>
  </si>
  <si>
    <t>Лазарев Никита Сергеевич</t>
  </si>
  <si>
    <t>Митичкин Данил Евгеньевич</t>
  </si>
  <si>
    <t>Милославов Глеб Евгеньевич</t>
  </si>
  <si>
    <t>МФТИ</t>
  </si>
  <si>
    <t>Пыжов Н.М.</t>
  </si>
  <si>
    <t>Криницын Семен Андреевич</t>
  </si>
  <si>
    <t>Парфёнов Валерий Романович</t>
  </si>
  <si>
    <t>Дьячков Андрей Юрьевич</t>
  </si>
  <si>
    <t>Виноградов Данила Олегович</t>
  </si>
  <si>
    <t>Штром Кристофер Дезидирович</t>
  </si>
  <si>
    <t>Николаев Ярослав Дмитриевич</t>
  </si>
  <si>
    <t>Живетьев Кирилл Витальевич</t>
  </si>
  <si>
    <t>Щербаков Андрей Владимирович</t>
  </si>
  <si>
    <t>Туманов Илья Дмитриевич</t>
  </si>
  <si>
    <t>МЭИ</t>
  </si>
  <si>
    <t>Ломоносов С.А.</t>
  </si>
  <si>
    <t>Яковлев Юрий Васильевич</t>
  </si>
  <si>
    <t>Перепелкин Глеб Максимович</t>
  </si>
  <si>
    <t>Жилин Артемий Игоревич</t>
  </si>
  <si>
    <t>Ленивкин Даниил Андреевич</t>
  </si>
  <si>
    <t>РГУНГ</t>
  </si>
  <si>
    <t>Уралова З.К.</t>
  </si>
  <si>
    <t>Сабиров Данияр Серикович</t>
  </si>
  <si>
    <t>Левдик Всеволод Николаевич</t>
  </si>
  <si>
    <t>Цветков Никита Павлович</t>
  </si>
  <si>
    <t>Ячевский Павел Александрович</t>
  </si>
  <si>
    <t>Керюта Андрей Витальевич</t>
  </si>
  <si>
    <t>Кривошеев Павел Александрович</t>
  </si>
  <si>
    <t>Немцев Игорь Сергеевич</t>
  </si>
  <si>
    <t xml:space="preserve">РУС </t>
  </si>
  <si>
    <t>Беренов Борис Дмитриевич</t>
  </si>
  <si>
    <t>РУС "ГЦОЛИФК"</t>
  </si>
  <si>
    <t>Березин Владислав Сергеевич</t>
  </si>
  <si>
    <t>Самойлов Никита Сергеевич</t>
  </si>
  <si>
    <t>Астахов Иван Михайлович</t>
  </si>
  <si>
    <t>Косенков Даниил Викторович</t>
  </si>
  <si>
    <t>Борисов Семен Дмитриевич</t>
  </si>
  <si>
    <t>ФинУн</t>
  </si>
  <si>
    <t>Изгородин Ю.А.</t>
  </si>
  <si>
    <t>Петросян Макич Романович</t>
  </si>
  <si>
    <t>Перебейнос Захар Артемович</t>
  </si>
  <si>
    <t>Немченко Леонид Павлович</t>
  </si>
  <si>
    <t>Мамедов Руслан Гурбанович</t>
  </si>
  <si>
    <t>Департамент спорта и туризма города Москвы</t>
  </si>
  <si>
    <t>Московское региональное отделение Российского спортивного студенческого союза</t>
  </si>
  <si>
    <t>Региональное отделение общероссийской общественной организации "Всероссийская федерация гиревого спорта" в городе Москве</t>
  </si>
  <si>
    <t>22, 23 апреля 2023 года</t>
  </si>
  <si>
    <t>Вес гирь 16 кг</t>
  </si>
  <si>
    <t>г. Москва</t>
  </si>
  <si>
    <t>ПРОТОКОЛ</t>
  </si>
  <si>
    <t>Регламент времени-10 мин.</t>
  </si>
  <si>
    <t>XXXV Московские студенческие игры</t>
  </si>
  <si>
    <t>Разрядные нормативы</t>
  </si>
  <si>
    <t>гиревой спорт, двоеборье</t>
  </si>
  <si>
    <t>гиря 16 кг</t>
  </si>
  <si>
    <t>Весовая категория до 63 кг</t>
  </si>
  <si>
    <t>гиря 24 кг</t>
  </si>
  <si>
    <t>КМС</t>
  </si>
  <si>
    <t>МС</t>
  </si>
  <si>
    <t>МСМК</t>
  </si>
  <si>
    <t>Фамилия, Имя</t>
  </si>
  <si>
    <t>Вес гирь</t>
  </si>
  <si>
    <t>Рывок</t>
  </si>
  <si>
    <t>Очки</t>
  </si>
  <si>
    <t>Место</t>
  </si>
  <si>
    <t>Ком. очки</t>
  </si>
  <si>
    <t>Вып. разряд</t>
  </si>
  <si>
    <t>ФИО тренера</t>
  </si>
  <si>
    <t>Перевезенцева Ксения Олегвона</t>
  </si>
  <si>
    <t>Главный судья</t>
  </si>
  <si>
    <t>ВК</t>
  </si>
  <si>
    <t>Главный секретарь</t>
  </si>
  <si>
    <t>Кривов М.П.</t>
  </si>
  <si>
    <t>3к</t>
  </si>
  <si>
    <t>Вес гири 16 кг</t>
  </si>
  <si>
    <t>Вес гирь 32 кг, 24 кг</t>
  </si>
  <si>
    <t>гиря 32 кг</t>
  </si>
  <si>
    <t>Толчок</t>
  </si>
  <si>
    <t>Сумма дв-рья</t>
  </si>
  <si>
    <t>Сумма</t>
  </si>
  <si>
    <t>2</t>
  </si>
  <si>
    <t>Кутневский Николай Петрович</t>
  </si>
  <si>
    <t>Весовая категория до 68 кг</t>
  </si>
  <si>
    <t>Гурин Кирилл  Александрович</t>
  </si>
  <si>
    <t xml:space="preserve">Токарев Д.А. </t>
  </si>
  <si>
    <t>Федоров И.Г.</t>
  </si>
  <si>
    <t>Весовая категория до 73 кг</t>
  </si>
  <si>
    <t>1</t>
  </si>
  <si>
    <t>Аскеров Анар Анар ОГЛЫ</t>
  </si>
  <si>
    <t>Весовая категория до 78 кг</t>
  </si>
  <si>
    <t>Ломоносов</t>
  </si>
  <si>
    <t>Весовая категория до 85 кг</t>
  </si>
  <si>
    <t>Вотяков Сергей Алексеевич</t>
  </si>
  <si>
    <t>НИЯУ "МИФИ"</t>
  </si>
  <si>
    <t>-</t>
  </si>
  <si>
    <t>3</t>
  </si>
  <si>
    <t>Беринов Борис Дмитриевич</t>
  </si>
  <si>
    <t>Весовая категория до 95 кг</t>
  </si>
  <si>
    <t>Данелян Левон Арамович</t>
  </si>
  <si>
    <t>Весовая категория свыше 95 кг</t>
  </si>
  <si>
    <t>Брянцев</t>
  </si>
  <si>
    <t>Московское региональное отделение Российского спортисвного студенческого союза</t>
  </si>
  <si>
    <t>Региональное отделение ООО "Всероссийская федерация гиревого спорта" в городе Москве</t>
  </si>
  <si>
    <t>Вес гирь 24 кг</t>
  </si>
  <si>
    <t>Регламент времени-3 мин.</t>
  </si>
  <si>
    <t>классическая эстафета</t>
  </si>
  <si>
    <t>КОМАНДА: РГАУ МСХА</t>
  </si>
  <si>
    <t>Этап</t>
  </si>
  <si>
    <t>в/к</t>
  </si>
  <si>
    <t>Фамилия Имя</t>
  </si>
  <si>
    <t>Собств. вес</t>
  </si>
  <si>
    <t>Результат участника</t>
  </si>
  <si>
    <t>Рез-т команды после этапа</t>
  </si>
  <si>
    <t>Общий вес команды :</t>
  </si>
  <si>
    <t>Результат команды (количество подъёмов )</t>
  </si>
  <si>
    <t>КОМАНДА: МФТИ</t>
  </si>
  <si>
    <t>КОМАНДА: МИИТ</t>
  </si>
  <si>
    <t>КОМАНДА: НИЯУ "МИФИ"</t>
  </si>
  <si>
    <t>КОМАНДА МГСУ</t>
  </si>
  <si>
    <t>КОМАНДА: МАИ</t>
  </si>
  <si>
    <t>КОМАНДА: РГУНГ им. И.М. Губкина</t>
  </si>
  <si>
    <t>1к</t>
  </si>
  <si>
    <t>22, 23 апреля 2023 года  г. Москвва</t>
  </si>
  <si>
    <t>XXXV Московских студенческих игр</t>
  </si>
  <si>
    <t>КОМАНДНЫЙ ЗАЧЕТ</t>
  </si>
  <si>
    <t>КОМАНДА</t>
  </si>
  <si>
    <t>весовые категории</t>
  </si>
  <si>
    <t>95+</t>
  </si>
  <si>
    <t>Московский авиационный институт (МАИ)</t>
  </si>
  <si>
    <t>Строительный университет (НИУ МГСУ)</t>
  </si>
  <si>
    <t>Мосоковский физико-технический институт (МФТИ)</t>
  </si>
  <si>
    <t>Российский университет транспорта МИИТ</t>
  </si>
  <si>
    <t>Российский аграрный университет МСХА им. Тимирязева</t>
  </si>
  <si>
    <t>РГУНГ им. И.М. Губкина</t>
  </si>
  <si>
    <t>Финансовый университет при Правительстве РФ (ФинУн)</t>
  </si>
  <si>
    <t>Московский энергетический институт (МЭИ)</t>
  </si>
  <si>
    <t>Высша школа экономики (ВШЭ)</t>
  </si>
  <si>
    <t>Личное первенство</t>
  </si>
  <si>
    <t>Мужчины</t>
  </si>
  <si>
    <t>Девушки</t>
  </si>
  <si>
    <t>Разряд</t>
  </si>
  <si>
    <t>очки</t>
  </si>
  <si>
    <t>Вес гири</t>
  </si>
  <si>
    <t>Коэф</t>
  </si>
  <si>
    <t>Порядок выступления спортсменов (смены)</t>
  </si>
  <si>
    <t>22 апреля 2023 года</t>
  </si>
  <si>
    <t>1 смена</t>
  </si>
  <si>
    <t>2 смена</t>
  </si>
  <si>
    <t>№ помоста</t>
  </si>
  <si>
    <t>Спортсмен</t>
  </si>
  <si>
    <t>Год рожд.</t>
  </si>
  <si>
    <t>Сп. зв, раз.</t>
  </si>
  <si>
    <t>РЕЗ-Т</t>
  </si>
  <si>
    <t xml:space="preserve">3 смена </t>
  </si>
  <si>
    <t xml:space="preserve">4 смена </t>
  </si>
  <si>
    <t>5 смена</t>
  </si>
  <si>
    <t xml:space="preserve">6 смена </t>
  </si>
  <si>
    <t>7 смена</t>
  </si>
  <si>
    <t xml:space="preserve">8 смена </t>
  </si>
  <si>
    <t>9 смена</t>
  </si>
  <si>
    <t xml:space="preserve">10 смена </t>
  </si>
  <si>
    <t>23 апреля 2023 года</t>
  </si>
  <si>
    <t>РЕЗ-Т толчок/рывок</t>
  </si>
  <si>
    <t>Джатдоев Алий Салтанович</t>
  </si>
  <si>
    <t>Гайдук Кирилл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</si>
</sst>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р.&quot;;[Red]\-#,##0&quot;р.&quot;"/>
    <numFmt numFmtId="165" formatCode="0.0"/>
  </numFmts>
  <fonts count="30" x14ac:knownFonts="1">
    <font>
      <sz val="11"/>
      <name val="Calibri"/>
    </font>
    <font>
      <sz val="10"/>
      <name val="Arial Cyr"/>
    </font>
    <font>
      <sz val="12"/>
      <name val="Times New Roman"/>
    </font>
    <font>
      <b/>
      <sz val="12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2"/>
      <color rgb="FF0070C0"/>
      <name val="Times New Roman"/>
    </font>
    <font>
      <b/>
      <sz val="12"/>
      <color rgb="FF0070C0"/>
      <name val="Times New Roman"/>
    </font>
    <font>
      <sz val="10"/>
      <name val="Times New Roman"/>
    </font>
    <font>
      <b/>
      <sz val="14"/>
      <name val="Times New Roman"/>
    </font>
    <font>
      <b/>
      <sz val="10"/>
      <name val="Times New Roman"/>
    </font>
    <font>
      <b/>
      <sz val="10"/>
      <name val="Arial Cyr"/>
    </font>
    <font>
      <sz val="8"/>
      <name val="Arial Cyr"/>
    </font>
    <font>
      <sz val="10"/>
      <color theme="1"/>
      <name val="Arial Cyr"/>
    </font>
    <font>
      <b/>
      <sz val="11"/>
      <name val="Times New Roman"/>
    </font>
    <font>
      <i/>
      <sz val="10"/>
      <name val="Arial Cyr"/>
    </font>
    <font>
      <sz val="20"/>
      <name val="Arial Cyr"/>
    </font>
    <font>
      <sz val="12"/>
      <name val="Arial Cyr"/>
    </font>
    <font>
      <sz val="11"/>
      <name val="Times New Roman"/>
    </font>
    <font>
      <b/>
      <sz val="12"/>
      <name val="Arial Cyr"/>
    </font>
    <font>
      <b/>
      <sz val="16"/>
      <name val="Arial Cyr"/>
    </font>
    <font>
      <b/>
      <sz val="14"/>
      <name val="Arial Cyr"/>
    </font>
    <font>
      <sz val="12"/>
      <color rgb="FFFF0000"/>
      <name val="Times New Roman"/>
    </font>
    <font>
      <b/>
      <sz val="12"/>
      <color rgb="FFFF0000"/>
      <name val="Times New Roman"/>
    </font>
    <font>
      <b/>
      <sz val="14"/>
      <color theme="1"/>
      <name val="Arial Cyr"/>
    </font>
    <font>
      <sz val="14"/>
      <color theme="1"/>
      <name val="Arial Cyr"/>
    </font>
    <font>
      <b/>
      <sz val="14"/>
      <color theme="1"/>
      <name val="Times New Roman"/>
    </font>
    <font>
      <sz val="14"/>
      <color theme="1"/>
      <name val="Times New Roman"/>
    </font>
    <font>
      <sz val="12"/>
      <color rgb="FF00B0F0"/>
      <name val="Times New Roman"/>
    </font>
    <font>
      <b/>
      <sz val="12"/>
      <color rgb="FF00B0F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92D050"/>
      </patternFill>
    </fill>
    <fill>
      <patternFill patternType="solid">
        <fgColor rgb="FFFFFF00"/>
      </patternFill>
    </fill>
  </fills>
  <borders count="7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8" fillId="0" borderId="0" xfId="0" applyNumberFormat="1" applyFont="1"/>
    <xf numFmtId="0" fontId="8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/>
    </xf>
    <xf numFmtId="49" fontId="2" fillId="2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1" fillId="0" borderId="1" xfId="0" applyNumberFormat="1" applyFont="1" applyBorder="1"/>
    <xf numFmtId="0" fontId="8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2" fontId="2" fillId="2" borderId="1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vertical="center" wrapText="1"/>
    </xf>
    <xf numFmtId="0" fontId="1" fillId="0" borderId="0" xfId="0" applyNumberFormat="1" applyFont="1"/>
    <xf numFmtId="0" fontId="1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2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/>
    <xf numFmtId="0" fontId="1" fillId="0" borderId="11" xfId="0" applyNumberFormat="1" applyFont="1" applyBorder="1"/>
    <xf numFmtId="0" fontId="2" fillId="0" borderId="1" xfId="0" applyNumberFormat="1" applyFont="1" applyBorder="1"/>
    <xf numFmtId="165" fontId="2" fillId="3" borderId="1" xfId="0" applyNumberFormat="1" applyFont="1" applyFill="1" applyBorder="1" applyAlignment="1">
      <alignment horizontal="center" vertical="center"/>
    </xf>
    <xf numFmtId="0" fontId="8" fillId="0" borderId="20" xfId="0" applyNumberFormat="1" applyFont="1" applyBorder="1"/>
    <xf numFmtId="0" fontId="8" fillId="0" borderId="26" xfId="0" applyNumberFormat="1" applyFont="1" applyBorder="1"/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26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8" fillId="2" borderId="9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Border="1"/>
    <xf numFmtId="0" fontId="4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8" fillId="2" borderId="0" xfId="0" applyNumberFormat="1" applyFont="1" applyFill="1"/>
    <xf numFmtId="0" fontId="9" fillId="0" borderId="0" xfId="0" applyNumberFormat="1" applyFont="1"/>
    <xf numFmtId="0" fontId="14" fillId="0" borderId="0" xfId="0" applyNumberFormat="1" applyFont="1" applyAlignment="1">
      <alignment horizontal="center"/>
    </xf>
    <xf numFmtId="0" fontId="14" fillId="0" borderId="0" xfId="0" applyNumberFormat="1" applyFont="1"/>
    <xf numFmtId="0" fontId="10" fillId="0" borderId="0" xfId="0" applyNumberFormat="1" applyFont="1"/>
    <xf numFmtId="0" fontId="3" fillId="0" borderId="0" xfId="0" applyNumberFormat="1" applyFont="1"/>
    <xf numFmtId="0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/>
    <xf numFmtId="0" fontId="15" fillId="0" borderId="0" xfId="0" applyNumberFormat="1" applyFont="1" applyAlignment="1">
      <alignment horizontal="center"/>
    </xf>
    <xf numFmtId="0" fontId="12" fillId="2" borderId="30" xfId="0" applyNumberFormat="1" applyFont="1" applyFill="1" applyBorder="1" applyAlignment="1">
      <alignment horizontal="center" vertical="center"/>
    </xf>
    <xf numFmtId="0" fontId="12" fillId="2" borderId="31" xfId="0" applyNumberFormat="1" applyFont="1" applyFill="1" applyBorder="1" applyAlignment="1">
      <alignment horizontal="center" vertical="center"/>
    </xf>
    <xf numFmtId="0" fontId="12" fillId="2" borderId="31" xfId="0" applyNumberFormat="1" applyFont="1" applyFill="1" applyBorder="1" applyAlignment="1">
      <alignment horizontal="center" vertical="center" wrapText="1"/>
    </xf>
    <xf numFmtId="0" fontId="12" fillId="2" borderId="3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" fillId="2" borderId="34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2" fontId="17" fillId="2" borderId="43" xfId="0" applyNumberFormat="1" applyFont="1" applyFill="1" applyBorder="1" applyAlignment="1">
      <alignment horizontal="center"/>
    </xf>
    <xf numFmtId="0" fontId="1" fillId="2" borderId="0" xfId="0" applyNumberFormat="1" applyFont="1" applyFill="1"/>
    <xf numFmtId="0" fontId="11" fillId="2" borderId="46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 horizontal="left" vertical="center"/>
    </xf>
    <xf numFmtId="0" fontId="11" fillId="2" borderId="0" xfId="0" applyNumberFormat="1" applyFont="1" applyFill="1" applyAlignment="1">
      <alignment horizontal="right"/>
    </xf>
    <xf numFmtId="0" fontId="11" fillId="2" borderId="0" xfId="0" applyNumberFormat="1" applyFont="1" applyFill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/>
    </xf>
    <xf numFmtId="0" fontId="1" fillId="2" borderId="47" xfId="0" applyNumberFormat="1" applyFont="1" applyFill="1" applyBorder="1" applyAlignment="1">
      <alignment horizontal="center" vertical="center"/>
    </xf>
    <xf numFmtId="0" fontId="2" fillId="2" borderId="47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1" fillId="2" borderId="49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2" fillId="2" borderId="3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top" wrapText="1"/>
    </xf>
    <xf numFmtId="165" fontId="2" fillId="2" borderId="50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vertical="center"/>
    </xf>
    <xf numFmtId="0" fontId="2" fillId="2" borderId="51" xfId="0" applyNumberFormat="1" applyFont="1" applyFill="1" applyBorder="1" applyAlignment="1">
      <alignment horizontal="center" vertical="center"/>
    </xf>
    <xf numFmtId="0" fontId="1" fillId="2" borderId="52" xfId="0" applyNumberFormat="1" applyFont="1" applyFill="1" applyBorder="1" applyAlignment="1">
      <alignment horizontal="center" vertical="center"/>
    </xf>
    <xf numFmtId="0" fontId="1" fillId="2" borderId="53" xfId="0" applyNumberFormat="1" applyFont="1" applyFill="1" applyBorder="1" applyAlignment="1">
      <alignment horizontal="center" vertical="center"/>
    </xf>
    <xf numFmtId="0" fontId="1" fillId="2" borderId="54" xfId="0" applyNumberFormat="1" applyFont="1" applyFill="1" applyBorder="1"/>
    <xf numFmtId="0" fontId="11" fillId="0" borderId="27" xfId="0" applyNumberFormat="1" applyFont="1" applyBorder="1"/>
    <xf numFmtId="0" fontId="11" fillId="0" borderId="0" xfId="0" applyNumberFormat="1" applyFont="1"/>
    <xf numFmtId="0" fontId="12" fillId="2" borderId="35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2" fillId="2" borderId="57" xfId="0" applyNumberFormat="1" applyFont="1" applyFill="1" applyBorder="1" applyAlignment="1">
      <alignment horizontal="center" vertical="center"/>
    </xf>
    <xf numFmtId="0" fontId="1" fillId="0" borderId="46" xfId="0" applyNumberFormat="1" applyFont="1" applyBorder="1"/>
    <xf numFmtId="0" fontId="9" fillId="0" borderId="0" xfId="0" applyNumberFormat="1" applyFont="1"/>
    <xf numFmtId="0" fontId="1" fillId="0" borderId="27" xfId="0" applyNumberFormat="1" applyFont="1" applyBorder="1"/>
    <xf numFmtId="0" fontId="12" fillId="0" borderId="0" xfId="0" applyNumberFormat="1" applyFont="1" applyAlignment="1">
      <alignment horizontal="center"/>
    </xf>
    <xf numFmtId="0" fontId="17" fillId="0" borderId="46" xfId="0" applyNumberFormat="1" applyFont="1" applyBorder="1" applyAlignment="1">
      <alignment vertical="center"/>
    </xf>
    <xf numFmtId="0" fontId="1" fillId="0" borderId="63" xfId="0" applyNumberFormat="1" applyFont="1" applyBorder="1"/>
    <xf numFmtId="0" fontId="2" fillId="0" borderId="54" xfId="0" applyNumberFormat="1" applyFont="1" applyBorder="1" applyAlignment="1">
      <alignment vertical="center"/>
    </xf>
    <xf numFmtId="0" fontId="2" fillId="0" borderId="64" xfId="0" applyNumberFormat="1" applyFont="1" applyBorder="1" applyAlignment="1">
      <alignment horizontal="center" vertical="center"/>
    </xf>
    <xf numFmtId="0" fontId="2" fillId="0" borderId="63" xfId="0" applyNumberFormat="1" applyFont="1" applyBorder="1" applyAlignment="1">
      <alignment horizontal="center" vertical="center"/>
    </xf>
    <xf numFmtId="0" fontId="2" fillId="0" borderId="65" xfId="0" applyNumberFormat="1" applyFont="1" applyBorder="1" applyAlignment="1">
      <alignment horizontal="center" vertical="center"/>
    </xf>
    <xf numFmtId="0" fontId="17" fillId="0" borderId="65" xfId="0" applyNumberFormat="1" applyFont="1" applyBorder="1" applyAlignment="1">
      <alignment horizontal="center" vertical="center"/>
    </xf>
    <xf numFmtId="0" fontId="1" fillId="0" borderId="65" xfId="0" applyNumberFormat="1" applyFont="1" applyBorder="1"/>
    <xf numFmtId="0" fontId="1" fillId="0" borderId="66" xfId="0" applyNumberFormat="1" applyFont="1" applyBorder="1"/>
    <xf numFmtId="0" fontId="1" fillId="0" borderId="67" xfId="0" applyNumberFormat="1" applyFont="1" applyBorder="1"/>
    <xf numFmtId="0" fontId="2" fillId="0" borderId="67" xfId="0" applyNumberFormat="1" applyFont="1" applyBorder="1"/>
    <xf numFmtId="0" fontId="2" fillId="0" borderId="67" xfId="0" applyNumberFormat="1" applyFont="1" applyBorder="1" applyAlignment="1">
      <alignment horizontal="center" vertical="center"/>
    </xf>
    <xf numFmtId="0" fontId="2" fillId="0" borderId="68" xfId="0" applyNumberFormat="1" applyFont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/>
    </xf>
    <xf numFmtId="0" fontId="17" fillId="0" borderId="69" xfId="0" applyNumberFormat="1" applyFont="1" applyBorder="1" applyAlignment="1">
      <alignment horizontal="center" vertical="center"/>
    </xf>
    <xf numFmtId="0" fontId="2" fillId="0" borderId="70" xfId="0" applyNumberFormat="1" applyFont="1" applyBorder="1"/>
    <xf numFmtId="0" fontId="1" fillId="0" borderId="69" xfId="0" applyNumberFormat="1" applyFont="1" applyBorder="1"/>
    <xf numFmtId="0" fontId="1" fillId="0" borderId="68" xfId="0" applyNumberFormat="1" applyFont="1" applyBorder="1"/>
    <xf numFmtId="0" fontId="2" fillId="0" borderId="67" xfId="0" applyNumberFormat="1" applyFont="1" applyBorder="1" applyAlignment="1">
      <alignment vertical="center"/>
    </xf>
    <xf numFmtId="0" fontId="17" fillId="0" borderId="68" xfId="0" applyNumberFormat="1" applyFont="1" applyBorder="1" applyAlignment="1">
      <alignment horizontal="center" vertical="center"/>
    </xf>
    <xf numFmtId="0" fontId="2" fillId="0" borderId="71" xfId="0" applyNumberFormat="1" applyFont="1" applyBorder="1"/>
    <xf numFmtId="0" fontId="4" fillId="0" borderId="67" xfId="0" applyNumberFormat="1" applyFont="1" applyBorder="1"/>
    <xf numFmtId="0" fontId="1" fillId="0" borderId="72" xfId="0" applyNumberFormat="1" applyFont="1" applyBorder="1"/>
    <xf numFmtId="0" fontId="2" fillId="0" borderId="39" xfId="0" applyNumberFormat="1" applyFont="1" applyBorder="1"/>
    <xf numFmtId="0" fontId="2" fillId="0" borderId="73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74" xfId="0" applyNumberFormat="1" applyFont="1" applyBorder="1" applyAlignment="1">
      <alignment horizontal="center" vertical="center"/>
    </xf>
    <xf numFmtId="0" fontId="17" fillId="0" borderId="74" xfId="0" applyNumberFormat="1" applyFont="1" applyBorder="1" applyAlignment="1">
      <alignment horizontal="center" vertical="center"/>
    </xf>
    <xf numFmtId="0" fontId="1" fillId="0" borderId="43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2" borderId="0" xfId="0" applyNumberFormat="1" applyFont="1" applyFill="1" applyAlignment="1">
      <alignment wrapText="1"/>
    </xf>
    <xf numFmtId="0" fontId="21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>
      <alignment horizontal="center" wrapText="1"/>
    </xf>
    <xf numFmtId="0" fontId="19" fillId="2" borderId="0" xfId="0" applyNumberFormat="1" applyFont="1" applyFill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wrapText="1"/>
    </xf>
    <xf numFmtId="0" fontId="1" fillId="2" borderId="11" xfId="0" applyNumberFormat="1" applyFont="1" applyFill="1" applyBorder="1" applyAlignment="1">
      <alignment horizontal="center"/>
    </xf>
    <xf numFmtId="0" fontId="1" fillId="2" borderId="1" xfId="0" applyNumberFormat="1" applyFont="1" applyFill="1" applyBorder="1"/>
    <xf numFmtId="0" fontId="22" fillId="2" borderId="1" xfId="0" applyNumberFormat="1" applyFont="1" applyFill="1" applyBorder="1" applyAlignment="1">
      <alignment horizontal="left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Alignment="1">
      <alignment horizontal="center" vertical="center"/>
    </xf>
    <xf numFmtId="0" fontId="24" fillId="2" borderId="0" xfId="0" applyNumberFormat="1" applyFont="1" applyFill="1" applyAlignment="1">
      <alignment horizontal="center" vertical="center"/>
    </xf>
    <xf numFmtId="0" fontId="25" fillId="2" borderId="0" xfId="0" applyNumberFormat="1" applyFont="1" applyFill="1" applyAlignment="1">
      <alignment horizontal="center" vertical="center"/>
    </xf>
    <xf numFmtId="0" fontId="24" fillId="2" borderId="0" xfId="0" applyNumberFormat="1" applyFont="1" applyFill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0" fontId="25" fillId="2" borderId="0" xfId="0" applyNumberFormat="1" applyFont="1" applyFill="1" applyAlignment="1">
      <alignment horizontal="center" vertical="center"/>
    </xf>
    <xf numFmtId="0" fontId="25" fillId="2" borderId="0" xfId="0" applyNumberFormat="1" applyFont="1" applyFill="1" applyAlignment="1">
      <alignment horizontal="center" vertical="center" wrapText="1"/>
    </xf>
    <xf numFmtId="0" fontId="25" fillId="2" borderId="0" xfId="0" applyNumberFormat="1" applyFont="1" applyFill="1" applyAlignment="1">
      <alignment horizontal="center" vertical="center" wrapText="1"/>
    </xf>
    <xf numFmtId="0" fontId="25" fillId="2" borderId="11" xfId="0" applyNumberFormat="1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/>
    </xf>
    <xf numFmtId="0" fontId="16" fillId="2" borderId="33" xfId="0" applyNumberFormat="1" applyFont="1" applyFill="1" applyBorder="1" applyAlignment="1">
      <alignment horizontal="center" vertical="center"/>
    </xf>
    <xf numFmtId="0" fontId="16" fillId="2" borderId="36" xfId="0" applyNumberFormat="1" applyFont="1" applyFill="1" applyBorder="1" applyAlignment="1">
      <alignment horizontal="center" vertical="center"/>
    </xf>
    <xf numFmtId="0" fontId="16" fillId="2" borderId="38" xfId="0" applyNumberFormat="1" applyFont="1" applyFill="1" applyBorder="1" applyAlignment="1">
      <alignment horizontal="center" vertical="center"/>
    </xf>
    <xf numFmtId="0" fontId="11" fillId="2" borderId="40" xfId="0" applyNumberFormat="1" applyFont="1" applyFill="1" applyBorder="1" applyAlignment="1">
      <alignment horizontal="right"/>
    </xf>
    <xf numFmtId="0" fontId="11" fillId="2" borderId="41" xfId="0" applyNumberFormat="1" applyFont="1" applyFill="1" applyBorder="1" applyAlignment="1">
      <alignment horizontal="right"/>
    </xf>
    <xf numFmtId="0" fontId="11" fillId="2" borderId="42" xfId="0" applyNumberFormat="1" applyFont="1" applyFill="1" applyBorder="1" applyAlignment="1">
      <alignment horizontal="right"/>
    </xf>
    <xf numFmtId="0" fontId="11" fillId="2" borderId="44" xfId="0" applyNumberFormat="1" applyFont="1" applyFill="1" applyBorder="1" applyAlignment="1">
      <alignment horizontal="right"/>
    </xf>
    <xf numFmtId="0" fontId="11" fillId="2" borderId="0" xfId="0" applyNumberFormat="1" applyFont="1" applyFill="1" applyAlignment="1">
      <alignment horizontal="right"/>
    </xf>
    <xf numFmtId="0" fontId="11" fillId="2" borderId="45" xfId="0" applyNumberFormat="1" applyFont="1" applyFill="1" applyBorder="1" applyAlignment="1">
      <alignment horizontal="right"/>
    </xf>
    <xf numFmtId="0" fontId="11" fillId="2" borderId="27" xfId="0" applyNumberFormat="1" applyFont="1" applyFill="1" applyBorder="1"/>
    <xf numFmtId="0" fontId="11" fillId="2" borderId="28" xfId="0" applyNumberFormat="1" applyFont="1" applyFill="1" applyBorder="1"/>
    <xf numFmtId="0" fontId="11" fillId="2" borderId="29" xfId="0" applyNumberFormat="1" applyFont="1" applyFill="1" applyBorder="1"/>
    <xf numFmtId="0" fontId="11" fillId="2" borderId="55" xfId="0" applyNumberFormat="1" applyFont="1" applyFill="1" applyBorder="1" applyAlignment="1">
      <alignment horizontal="right"/>
    </xf>
    <xf numFmtId="0" fontId="11" fillId="2" borderId="56" xfId="0" applyNumberFormat="1" applyFont="1" applyFill="1" applyBorder="1" applyAlignment="1">
      <alignment horizontal="right"/>
    </xf>
    <xf numFmtId="0" fontId="16" fillId="2" borderId="30" xfId="0" applyNumberFormat="1" applyFont="1" applyFill="1" applyBorder="1" applyAlignment="1">
      <alignment horizontal="center" vertical="center"/>
    </xf>
    <xf numFmtId="0" fontId="16" fillId="2" borderId="48" xfId="0" applyNumberFormat="1" applyFont="1" applyFill="1" applyBorder="1" applyAlignment="1">
      <alignment horizontal="center" vertical="center"/>
    </xf>
    <xf numFmtId="0" fontId="17" fillId="0" borderId="46" xfId="0" applyNumberFormat="1" applyFont="1" applyBorder="1" applyAlignment="1">
      <alignment horizontal="center" vertical="center"/>
    </xf>
    <xf numFmtId="0" fontId="17" fillId="0" borderId="59" xfId="0" applyNumberFormat="1" applyFont="1" applyBorder="1" applyAlignment="1">
      <alignment horizontal="center" vertical="center"/>
    </xf>
    <xf numFmtId="0" fontId="17" fillId="0" borderId="60" xfId="0" applyNumberFormat="1" applyFont="1" applyBorder="1" applyAlignment="1">
      <alignment horizontal="center" vertical="center"/>
    </xf>
    <xf numFmtId="0" fontId="17" fillId="0" borderId="61" xfId="0" applyNumberFormat="1" applyFont="1" applyBorder="1" applyAlignment="1">
      <alignment horizontal="center" vertical="center"/>
    </xf>
    <xf numFmtId="0" fontId="19" fillId="0" borderId="46" xfId="0" applyNumberFormat="1" applyFont="1" applyBorder="1" applyAlignment="1">
      <alignment horizontal="center" vertical="center"/>
    </xf>
    <xf numFmtId="0" fontId="19" fillId="0" borderId="6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/>
    </xf>
    <xf numFmtId="0" fontId="17" fillId="0" borderId="58" xfId="0" applyNumberFormat="1" applyFont="1" applyBorder="1" applyAlignment="1">
      <alignment horizontal="center" vertical="center"/>
    </xf>
    <xf numFmtId="0" fontId="17" fillId="0" borderId="62" xfId="0" applyNumberFormat="1" applyFont="1" applyBorder="1" applyAlignment="1">
      <alignment horizontal="center" vertical="center"/>
    </xf>
    <xf numFmtId="0" fontId="17" fillId="0" borderId="46" xfId="0" applyNumberFormat="1" applyFont="1" applyBorder="1" applyAlignment="1">
      <alignment horizontal="center" vertical="center" wrapText="1"/>
    </xf>
    <xf numFmtId="0" fontId="17" fillId="0" borderId="6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/>
    </xf>
    <xf numFmtId="0" fontId="19" fillId="2" borderId="3" xfId="0" applyNumberFormat="1" applyFont="1" applyFill="1" applyBorder="1" applyAlignment="1">
      <alignment horizontal="center"/>
    </xf>
    <xf numFmtId="0" fontId="19" fillId="2" borderId="4" xfId="0" applyNumberFormat="1" applyFont="1" applyFill="1" applyBorder="1" applyAlignment="1">
      <alignment horizontal="center"/>
    </xf>
    <xf numFmtId="0" fontId="20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9" fillId="2" borderId="0" xfId="0" applyNumberFormat="1" applyFont="1" applyFill="1" applyAlignment="1">
      <alignment horizontal="center"/>
    </xf>
    <xf numFmtId="0" fontId="24" fillId="2" borderId="2" xfId="0" applyNumberFormat="1" applyFont="1" applyFill="1" applyBorder="1" applyAlignment="1">
      <alignment horizontal="center" vertical="center"/>
    </xf>
    <xf numFmtId="0" fontId="24" fillId="2" borderId="3" xfId="0" applyNumberFormat="1" applyFont="1" applyFill="1" applyBorder="1" applyAlignment="1">
      <alignment horizontal="center" vertical="center"/>
    </xf>
    <xf numFmtId="0" fontId="24" fillId="2" borderId="4" xfId="0" applyNumberFormat="1" applyFont="1" applyFill="1" applyBorder="1" applyAlignment="1">
      <alignment horizontal="center" vertical="center"/>
    </xf>
    <xf numFmtId="0" fontId="24" fillId="2" borderId="0" xfId="0" applyNumberFormat="1" applyFont="1" applyFill="1" applyAlignment="1">
      <alignment horizontal="center" vertical="center"/>
    </xf>
    <xf numFmtId="0" fontId="26" fillId="2" borderId="0" xfId="0" applyNumberFormat="1" applyFont="1" applyFill="1" applyAlignment="1">
      <alignment horizontal="center" vertical="center"/>
    </xf>
    <xf numFmtId="0" fontId="1" fillId="0" borderId="7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"/>
  <sheetViews>
    <sheetView workbookViewId="0">
      <selection sqref="A1:Q1"/>
    </sheetView>
  </sheetViews>
  <sheetFormatPr defaultColWidth="9" defaultRowHeight="12.75" x14ac:dyDescent="0.2"/>
  <cols>
    <col min="2" max="2" width="19.85546875" customWidth="1"/>
    <col min="3" max="3" width="6.28515625" customWidth="1"/>
    <col min="6" max="6" width="18.140625" customWidth="1"/>
    <col min="13" max="13" width="15.5703125" customWidth="1"/>
  </cols>
  <sheetData>
    <row r="1" spans="1:17" x14ac:dyDescent="0.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8.75" x14ac:dyDescent="0.3">
      <c r="A3" s="208" t="s">
        <v>118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8.75" x14ac:dyDescent="0.3">
      <c r="A4" s="208" t="s">
        <v>119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ht="18.75" x14ac:dyDescent="0.3">
      <c r="A5" s="208" t="s">
        <v>120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ht="18.75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A7" s="209" t="s">
        <v>121</v>
      </c>
      <c r="B7" s="209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09" t="s">
        <v>122</v>
      </c>
      <c r="P7" s="209"/>
      <c r="Q7" s="209"/>
    </row>
    <row r="8" spans="1:17" ht="15.75" x14ac:dyDescent="0.25">
      <c r="A8" s="207" t="s">
        <v>123</v>
      </c>
      <c r="B8" s="207"/>
      <c r="C8" s="12"/>
      <c r="D8" s="202" t="s">
        <v>124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4" t="s">
        <v>125</v>
      </c>
      <c r="P8" s="205"/>
      <c r="Q8" s="206"/>
    </row>
    <row r="9" spans="1:17" ht="15.75" x14ac:dyDescent="0.25">
      <c r="A9" s="197"/>
      <c r="B9" s="197"/>
      <c r="C9" s="9"/>
      <c r="D9" s="201" t="s">
        <v>126</v>
      </c>
      <c r="E9" s="202"/>
      <c r="F9" s="202"/>
      <c r="G9" s="202"/>
      <c r="H9" s="202"/>
      <c r="I9" s="202"/>
      <c r="J9" s="202"/>
      <c r="K9" s="202"/>
      <c r="L9" s="202"/>
      <c r="M9" s="202"/>
      <c r="N9" s="203"/>
      <c r="O9" s="198" t="s">
        <v>127</v>
      </c>
      <c r="P9" s="199"/>
      <c r="Q9" s="200"/>
    </row>
    <row r="10" spans="1:17" ht="15.75" x14ac:dyDescent="0.25">
      <c r="A10" s="197"/>
      <c r="B10" s="197"/>
      <c r="C10" s="9"/>
      <c r="D10" s="201" t="s">
        <v>128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3"/>
      <c r="O10" s="198" t="s">
        <v>129</v>
      </c>
      <c r="P10" s="199"/>
      <c r="Q10" s="200"/>
    </row>
    <row r="11" spans="1:17" ht="15.75" x14ac:dyDescent="0.25">
      <c r="A11" s="197"/>
      <c r="B11" s="197"/>
      <c r="C11" s="9"/>
      <c r="D11" s="201" t="s">
        <v>130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3"/>
      <c r="O11" s="15">
        <v>1</v>
      </c>
      <c r="P11" s="15">
        <v>2</v>
      </c>
      <c r="Q11" s="15">
        <v>3</v>
      </c>
    </row>
    <row r="12" spans="1:17" x14ac:dyDescent="0.2">
      <c r="A12" s="197"/>
      <c r="B12" s="197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>
        <v>115</v>
      </c>
      <c r="P12" s="16">
        <v>95</v>
      </c>
      <c r="Q12" s="16">
        <v>75</v>
      </c>
    </row>
    <row r="13" spans="1:17" x14ac:dyDescent="0.2">
      <c r="A13" s="197"/>
      <c r="B13" s="197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98" t="s">
        <v>131</v>
      </c>
      <c r="P13" s="199"/>
      <c r="Q13" s="200"/>
    </row>
    <row r="14" spans="1:17" x14ac:dyDescent="0.2">
      <c r="A14" s="197"/>
      <c r="B14" s="197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 t="s">
        <v>132</v>
      </c>
      <c r="P14" s="17" t="s">
        <v>133</v>
      </c>
      <c r="Q14" s="17" t="s">
        <v>134</v>
      </c>
    </row>
    <row r="15" spans="1:17" x14ac:dyDescent="0.2">
      <c r="A15" s="9"/>
      <c r="B15" s="9"/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>
        <v>73</v>
      </c>
      <c r="P15" s="14">
        <v>126</v>
      </c>
      <c r="Q15" s="14">
        <v>159</v>
      </c>
    </row>
    <row r="16" spans="1:17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2.75" customHeight="1" x14ac:dyDescent="0.2">
      <c r="A17" s="186" t="s">
        <v>0</v>
      </c>
      <c r="B17" s="186" t="s">
        <v>135</v>
      </c>
      <c r="C17" s="186" t="s">
        <v>136</v>
      </c>
      <c r="D17" s="186" t="s">
        <v>3</v>
      </c>
      <c r="E17" s="186" t="s">
        <v>4</v>
      </c>
      <c r="F17" s="186" t="s">
        <v>5</v>
      </c>
      <c r="G17" s="188" t="s">
        <v>6</v>
      </c>
      <c r="H17" s="186" t="s">
        <v>137</v>
      </c>
      <c r="I17" s="190" t="s">
        <v>138</v>
      </c>
      <c r="J17" s="186" t="s">
        <v>139</v>
      </c>
      <c r="K17" s="192" t="s">
        <v>140</v>
      </c>
      <c r="L17" s="186" t="s">
        <v>141</v>
      </c>
      <c r="M17" s="186" t="s">
        <v>142</v>
      </c>
      <c r="N17" s="194"/>
    </row>
    <row r="18" spans="1:17" x14ac:dyDescent="0.2">
      <c r="A18" s="187"/>
      <c r="B18" s="187"/>
      <c r="C18" s="187"/>
      <c r="D18" s="187"/>
      <c r="E18" s="187"/>
      <c r="F18" s="187"/>
      <c r="G18" s="189"/>
      <c r="H18" s="187"/>
      <c r="I18" s="191"/>
      <c r="J18" s="187"/>
      <c r="K18" s="193"/>
      <c r="L18" s="187"/>
      <c r="M18" s="195"/>
      <c r="N18" s="196"/>
    </row>
    <row r="19" spans="1:17" ht="31.5" x14ac:dyDescent="0.25">
      <c r="A19" s="1">
        <v>1</v>
      </c>
      <c r="B19" s="20" t="s">
        <v>143</v>
      </c>
      <c r="C19" s="1">
        <v>12</v>
      </c>
      <c r="D19" s="1">
        <v>2003</v>
      </c>
      <c r="E19" s="1"/>
      <c r="F19" s="2" t="s">
        <v>13</v>
      </c>
      <c r="G19" s="2">
        <v>51.15</v>
      </c>
      <c r="H19" s="21">
        <v>181</v>
      </c>
      <c r="I19" s="22"/>
      <c r="J19" s="23">
        <v>1</v>
      </c>
      <c r="K19" s="24"/>
      <c r="L19" s="25"/>
      <c r="M19" s="2" t="s">
        <v>14</v>
      </c>
      <c r="N19" s="26"/>
    </row>
    <row r="20" spans="1:17" ht="31.5" x14ac:dyDescent="0.25">
      <c r="A20" s="1">
        <v>2</v>
      </c>
      <c r="B20" s="20" t="s">
        <v>28</v>
      </c>
      <c r="C20" s="1">
        <v>12</v>
      </c>
      <c r="D20" s="1">
        <v>2003</v>
      </c>
      <c r="E20" s="1"/>
      <c r="F20" s="2" t="s">
        <v>29</v>
      </c>
      <c r="G20" s="2">
        <v>51.4</v>
      </c>
      <c r="H20" s="21">
        <v>50</v>
      </c>
      <c r="I20" s="21"/>
      <c r="J20" s="23">
        <v>2</v>
      </c>
      <c r="K20" s="27"/>
      <c r="L20" s="28"/>
      <c r="M20" s="2" t="s">
        <v>30</v>
      </c>
      <c r="N20" s="29"/>
    </row>
    <row r="21" spans="1:17" ht="15.75" x14ac:dyDescent="0.25">
      <c r="A21" s="30"/>
      <c r="F21" s="31"/>
      <c r="G21" s="30"/>
      <c r="H21" s="30"/>
      <c r="I21" s="30"/>
      <c r="J21" s="30"/>
      <c r="K21" s="30"/>
      <c r="L21" s="30"/>
      <c r="M21" s="30"/>
      <c r="N21" s="30"/>
    </row>
    <row r="22" spans="1:17" ht="15.75" x14ac:dyDescent="0.25">
      <c r="B22" s="31" t="s">
        <v>144</v>
      </c>
      <c r="C22" s="31" t="s">
        <v>55</v>
      </c>
      <c r="D22" s="31"/>
      <c r="E22" s="32" t="s">
        <v>145</v>
      </c>
      <c r="O22" s="30"/>
      <c r="P22" s="30"/>
      <c r="Q22" s="30"/>
    </row>
    <row r="23" spans="1:17" ht="15.75" x14ac:dyDescent="0.25">
      <c r="B23" s="31"/>
      <c r="C23" s="31"/>
      <c r="D23" s="31"/>
      <c r="E23" s="32"/>
      <c r="O23" s="30"/>
      <c r="P23" s="30"/>
      <c r="Q23" s="30"/>
    </row>
    <row r="24" spans="1:17" ht="15.75" x14ac:dyDescent="0.25">
      <c r="B24" s="31" t="s">
        <v>146</v>
      </c>
      <c r="C24" s="31" t="s">
        <v>147</v>
      </c>
      <c r="D24" s="31"/>
      <c r="E24" s="32" t="s">
        <v>148</v>
      </c>
      <c r="O24" s="30"/>
      <c r="P24" s="30"/>
      <c r="Q24" s="30"/>
    </row>
    <row r="25" spans="1:17" x14ac:dyDescent="0.2">
      <c r="O25" s="30"/>
      <c r="P25" s="30"/>
      <c r="Q25" s="30"/>
    </row>
  </sheetData>
  <mergeCells count="35">
    <mergeCell ref="A9:B9"/>
    <mergeCell ref="O9:Q9"/>
    <mergeCell ref="D9:N9"/>
    <mergeCell ref="O8:Q8"/>
    <mergeCell ref="A1:Q1"/>
    <mergeCell ref="D8:N8"/>
    <mergeCell ref="A2:Q2"/>
    <mergeCell ref="A8:B8"/>
    <mergeCell ref="A3:Q3"/>
    <mergeCell ref="A4:Q4"/>
    <mergeCell ref="A5:Q5"/>
    <mergeCell ref="A7:B7"/>
    <mergeCell ref="O7:Q7"/>
    <mergeCell ref="O13:Q13"/>
    <mergeCell ref="A12:B12"/>
    <mergeCell ref="A11:B11"/>
    <mergeCell ref="D11:N11"/>
    <mergeCell ref="A10:B10"/>
    <mergeCell ref="D10:N10"/>
    <mergeCell ref="O10:Q10"/>
    <mergeCell ref="K17:K18"/>
    <mergeCell ref="L17:L18"/>
    <mergeCell ref="M17:N18"/>
    <mergeCell ref="A14:B14"/>
    <mergeCell ref="A13:B13"/>
    <mergeCell ref="F17:F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87"/>
  <sheetViews>
    <sheetView topLeftCell="A34" workbookViewId="0">
      <selection sqref="A1:H1"/>
    </sheetView>
  </sheetViews>
  <sheetFormatPr defaultColWidth="9" defaultRowHeight="12.75" x14ac:dyDescent="0.2"/>
  <cols>
    <col min="1" max="1" width="5.85546875" customWidth="1"/>
    <col min="2" max="2" width="5.28515625" customWidth="1"/>
    <col min="3" max="3" width="14.140625" customWidth="1"/>
    <col min="4" max="4" width="37.7109375" customWidth="1"/>
    <col min="5" max="5" width="8.5703125" customWidth="1"/>
    <col min="6" max="6" width="11.42578125" customWidth="1"/>
    <col min="8" max="8" width="15" customWidth="1"/>
    <col min="9" max="10" width="25.5703125" customWidth="1"/>
    <col min="11" max="11" width="5" customWidth="1"/>
    <col min="12" max="12" width="25.5703125" customWidth="1"/>
    <col min="13" max="13" width="5.42578125" customWidth="1"/>
    <col min="14" max="14" width="8.7109375" customWidth="1"/>
    <col min="15" max="15" width="2.7109375" customWidth="1"/>
  </cols>
  <sheetData>
    <row r="1" spans="1:19" ht="18.75" x14ac:dyDescent="0.3">
      <c r="A1" s="208" t="s">
        <v>118</v>
      </c>
      <c r="B1" s="208"/>
      <c r="C1" s="208"/>
      <c r="D1" s="208"/>
      <c r="E1" s="208"/>
      <c r="F1" s="208"/>
      <c r="G1" s="208"/>
      <c r="H1" s="208"/>
      <c r="I1" s="66"/>
      <c r="J1" s="10"/>
      <c r="K1" s="10"/>
      <c r="L1" s="10"/>
      <c r="M1" s="66"/>
      <c r="N1" s="66"/>
      <c r="O1" s="66"/>
      <c r="P1" s="66"/>
    </row>
    <row r="2" spans="1:19" ht="14.25" x14ac:dyDescent="0.2">
      <c r="A2" s="223" t="s">
        <v>176</v>
      </c>
      <c r="B2" s="223"/>
      <c r="C2" s="223"/>
      <c r="D2" s="223"/>
      <c r="E2" s="223"/>
      <c r="F2" s="223"/>
      <c r="G2" s="223"/>
      <c r="H2" s="223"/>
      <c r="I2" s="68"/>
      <c r="J2" s="67"/>
      <c r="K2" s="67"/>
      <c r="L2" s="67"/>
      <c r="M2" s="68"/>
      <c r="N2" s="68"/>
      <c r="O2" s="68"/>
      <c r="P2" s="68"/>
    </row>
    <row r="3" spans="1:19" ht="14.25" x14ac:dyDescent="0.2">
      <c r="A3" s="223" t="s">
        <v>177</v>
      </c>
      <c r="B3" s="223"/>
      <c r="C3" s="223"/>
      <c r="D3" s="223"/>
      <c r="E3" s="223"/>
      <c r="F3" s="223"/>
      <c r="G3" s="223"/>
      <c r="H3" s="223"/>
      <c r="I3" s="68"/>
      <c r="J3" s="67"/>
      <c r="K3" s="67"/>
      <c r="L3" s="67"/>
      <c r="M3" s="68"/>
      <c r="N3" s="68"/>
      <c r="O3" s="68"/>
      <c r="P3" s="68"/>
    </row>
    <row r="4" spans="1:19" ht="14.25" x14ac:dyDescent="0.2">
      <c r="D4" s="67"/>
      <c r="E4" s="67"/>
      <c r="F4" s="67"/>
      <c r="G4" s="67"/>
      <c r="H4" s="67"/>
      <c r="I4" s="67"/>
      <c r="J4" s="67"/>
      <c r="K4" s="67"/>
      <c r="L4" s="67"/>
    </row>
    <row r="5" spans="1:19" ht="12.75" customHeight="1" x14ac:dyDescent="0.2">
      <c r="A5" s="209" t="s">
        <v>121</v>
      </c>
      <c r="B5" s="209"/>
      <c r="C5" s="209"/>
      <c r="D5" s="9"/>
      <c r="E5" s="9"/>
      <c r="F5" s="9"/>
      <c r="G5" s="209" t="s">
        <v>178</v>
      </c>
      <c r="H5" s="209"/>
      <c r="J5" s="69"/>
      <c r="K5" s="69"/>
      <c r="L5" s="69"/>
      <c r="O5" s="69"/>
      <c r="P5" s="69"/>
    </row>
    <row r="6" spans="1:19" ht="12.75" customHeight="1" x14ac:dyDescent="0.2">
      <c r="A6" s="207" t="s">
        <v>123</v>
      </c>
      <c r="B6" s="207"/>
      <c r="C6" s="207"/>
      <c r="D6" s="9"/>
      <c r="E6" s="9"/>
      <c r="F6" s="9"/>
      <c r="G6" s="209" t="s">
        <v>179</v>
      </c>
      <c r="H6" s="209"/>
      <c r="J6" s="69"/>
      <c r="K6" s="69"/>
      <c r="L6" s="69"/>
      <c r="O6" s="69"/>
      <c r="P6" s="69"/>
    </row>
    <row r="7" spans="1:19" ht="12.75" customHeight="1" x14ac:dyDescent="0.25">
      <c r="A7" s="202" t="s">
        <v>126</v>
      </c>
      <c r="B7" s="202"/>
      <c r="C7" s="202"/>
      <c r="D7" s="202"/>
      <c r="E7" s="202"/>
      <c r="F7" s="202"/>
      <c r="G7" s="202"/>
      <c r="H7" s="202"/>
      <c r="I7" s="202"/>
      <c r="J7" s="13"/>
      <c r="K7" s="13"/>
      <c r="L7" s="13"/>
      <c r="M7" s="70"/>
      <c r="N7" s="70"/>
      <c r="O7" s="70"/>
      <c r="P7" s="70"/>
      <c r="Q7" s="70"/>
      <c r="R7" s="70"/>
      <c r="S7" s="70"/>
    </row>
    <row r="8" spans="1:19" ht="15.75" x14ac:dyDescent="0.25">
      <c r="A8" s="202" t="s">
        <v>124</v>
      </c>
      <c r="B8" s="202"/>
      <c r="C8" s="202"/>
      <c r="D8" s="202"/>
      <c r="E8" s="202"/>
      <c r="F8" s="202"/>
      <c r="G8" s="202"/>
      <c r="H8" s="202"/>
      <c r="I8" s="202"/>
      <c r="J8" s="13"/>
      <c r="K8" s="13"/>
      <c r="L8" s="13"/>
      <c r="M8" s="70"/>
    </row>
    <row r="9" spans="1:19" ht="15.75" x14ac:dyDescent="0.25">
      <c r="A9" s="202" t="s">
        <v>180</v>
      </c>
      <c r="B9" s="202"/>
      <c r="C9" s="202"/>
      <c r="D9" s="202"/>
      <c r="E9" s="202"/>
      <c r="F9" s="202"/>
      <c r="G9" s="202"/>
      <c r="H9" s="202"/>
      <c r="I9" s="202"/>
      <c r="J9" s="13"/>
      <c r="K9" s="13"/>
      <c r="L9" s="13"/>
      <c r="M9" s="70"/>
    </row>
    <row r="11" spans="1:19" ht="13.5" customHeight="1" x14ac:dyDescent="0.2">
      <c r="A11" s="71"/>
      <c r="B11" s="71"/>
      <c r="C11" s="71"/>
      <c r="D11" s="72"/>
      <c r="E11" s="72"/>
      <c r="F11" s="72"/>
      <c r="G11" s="72"/>
      <c r="H11" s="72"/>
      <c r="I11" s="73"/>
      <c r="J11" s="73"/>
      <c r="K11" s="73"/>
    </row>
    <row r="12" spans="1:19" ht="28.5" customHeight="1" x14ac:dyDescent="0.2">
      <c r="A12" s="233" t="s">
        <v>181</v>
      </c>
      <c r="B12" s="234"/>
      <c r="C12" s="234"/>
      <c r="D12" s="235"/>
      <c r="E12" s="72"/>
      <c r="F12" s="72"/>
      <c r="G12" s="72"/>
      <c r="H12" s="72"/>
    </row>
    <row r="13" spans="1:19" ht="13.5" customHeight="1" x14ac:dyDescent="0.2">
      <c r="A13" s="74" t="s">
        <v>139</v>
      </c>
      <c r="B13" s="75" t="s">
        <v>182</v>
      </c>
      <c r="C13" s="76" t="s">
        <v>183</v>
      </c>
      <c r="D13" s="75" t="s">
        <v>184</v>
      </c>
      <c r="E13" s="76" t="s">
        <v>3</v>
      </c>
      <c r="F13" s="76" t="s">
        <v>185</v>
      </c>
      <c r="G13" s="76" t="s">
        <v>186</v>
      </c>
      <c r="H13" s="77" t="s">
        <v>187</v>
      </c>
      <c r="I13" s="78"/>
      <c r="J13" s="78"/>
      <c r="K13" s="78"/>
    </row>
    <row r="14" spans="1:19" ht="13.5" customHeight="1" x14ac:dyDescent="0.2">
      <c r="A14" s="224">
        <v>6</v>
      </c>
      <c r="B14" s="79">
        <v>1</v>
      </c>
      <c r="C14" s="34"/>
      <c r="D14" s="20" t="s">
        <v>69</v>
      </c>
      <c r="E14" s="34"/>
      <c r="F14" s="80">
        <v>83.5</v>
      </c>
      <c r="G14" s="81">
        <v>25</v>
      </c>
      <c r="H14" s="34">
        <v>25</v>
      </c>
      <c r="I14" s="46"/>
      <c r="J14" s="82"/>
      <c r="K14" s="64"/>
      <c r="L14" s="83"/>
      <c r="M14" s="84"/>
    </row>
    <row r="15" spans="1:19" ht="13.5" customHeight="1" x14ac:dyDescent="0.2">
      <c r="A15" s="225"/>
      <c r="B15" s="85">
        <v>2</v>
      </c>
      <c r="C15" s="34"/>
      <c r="D15" s="20" t="s">
        <v>67</v>
      </c>
      <c r="E15" s="34"/>
      <c r="F15" s="80">
        <v>82.2</v>
      </c>
      <c r="G15" s="86">
        <v>24</v>
      </c>
      <c r="H15" s="34">
        <v>49</v>
      </c>
      <c r="I15" s="46"/>
      <c r="J15" s="82"/>
      <c r="K15" s="64"/>
      <c r="L15" s="83"/>
      <c r="M15" s="84"/>
    </row>
    <row r="16" spans="1:19" ht="13.5" customHeight="1" x14ac:dyDescent="0.2">
      <c r="A16" s="225"/>
      <c r="B16" s="87">
        <v>3</v>
      </c>
      <c r="C16" s="34"/>
      <c r="D16" s="20" t="s">
        <v>74</v>
      </c>
      <c r="E16" s="34"/>
      <c r="F16" s="80">
        <v>92.3</v>
      </c>
      <c r="G16" s="86">
        <v>13</v>
      </c>
      <c r="H16" s="34">
        <v>62</v>
      </c>
      <c r="I16" s="46"/>
      <c r="J16" s="82"/>
      <c r="K16" s="64"/>
      <c r="L16" s="83"/>
      <c r="M16" s="84"/>
    </row>
    <row r="17" spans="1:13" ht="13.5" customHeight="1" x14ac:dyDescent="0.2">
      <c r="A17" s="225"/>
      <c r="B17" s="88">
        <v>4</v>
      </c>
      <c r="C17" s="34"/>
      <c r="D17" s="20" t="s">
        <v>75</v>
      </c>
      <c r="E17" s="34"/>
      <c r="F17" s="37">
        <v>113</v>
      </c>
      <c r="G17" s="86">
        <v>14</v>
      </c>
      <c r="H17" s="34">
        <v>76</v>
      </c>
      <c r="I17" s="46"/>
      <c r="J17" s="82"/>
      <c r="K17" s="89"/>
      <c r="L17" s="83"/>
      <c r="M17" s="84"/>
    </row>
    <row r="18" spans="1:13" ht="15.75" x14ac:dyDescent="0.2">
      <c r="A18" s="226"/>
      <c r="B18" s="90">
        <v>5</v>
      </c>
      <c r="C18" s="91"/>
      <c r="D18" s="34"/>
      <c r="E18" s="34"/>
      <c r="F18" s="80"/>
      <c r="G18" s="92"/>
      <c r="H18" s="34"/>
      <c r="I18" s="46"/>
      <c r="J18" s="82"/>
      <c r="K18" s="89"/>
      <c r="L18" s="83"/>
      <c r="M18" s="84"/>
    </row>
    <row r="19" spans="1:13" ht="15" x14ac:dyDescent="0.2">
      <c r="A19" s="227" t="s">
        <v>188</v>
      </c>
      <c r="B19" s="228"/>
      <c r="C19" s="228"/>
      <c r="D19" s="228"/>
      <c r="E19" s="229"/>
      <c r="F19" s="93">
        <f>SUM(F14:F18)</f>
        <v>371</v>
      </c>
      <c r="G19" s="72"/>
      <c r="H19" s="94"/>
      <c r="J19" s="41"/>
      <c r="K19" s="41"/>
      <c r="L19" s="41"/>
      <c r="M19" s="41"/>
    </row>
    <row r="20" spans="1:13" ht="15" x14ac:dyDescent="0.2">
      <c r="A20" s="230" t="s">
        <v>189</v>
      </c>
      <c r="B20" s="231"/>
      <c r="C20" s="231"/>
      <c r="D20" s="231"/>
      <c r="E20" s="231"/>
      <c r="F20" s="231"/>
      <c r="G20" s="232"/>
      <c r="H20" s="95">
        <f>H17</f>
        <v>76</v>
      </c>
      <c r="J20" s="41"/>
      <c r="K20" s="96"/>
      <c r="L20" s="41"/>
      <c r="M20" s="41"/>
    </row>
    <row r="21" spans="1:13" ht="15.75" x14ac:dyDescent="0.2">
      <c r="A21" s="97"/>
      <c r="B21" s="97"/>
      <c r="C21" s="97"/>
      <c r="D21" s="97"/>
      <c r="E21" s="72"/>
      <c r="F21" s="72"/>
      <c r="G21" s="94"/>
      <c r="H21" s="98"/>
      <c r="J21" s="41"/>
      <c r="K21" s="64"/>
      <c r="L21" s="41"/>
      <c r="M21" s="41"/>
    </row>
    <row r="22" spans="1:13" ht="28.5" customHeight="1" x14ac:dyDescent="0.2">
      <c r="A22" s="233" t="s">
        <v>190</v>
      </c>
      <c r="B22" s="234"/>
      <c r="C22" s="234"/>
      <c r="D22" s="235"/>
      <c r="E22" s="72"/>
      <c r="F22" s="72"/>
      <c r="G22" s="72"/>
      <c r="H22" s="72"/>
      <c r="J22" s="41"/>
      <c r="K22" s="64"/>
      <c r="L22" s="41"/>
      <c r="M22" s="41"/>
    </row>
    <row r="23" spans="1:13" ht="13.5" customHeight="1" x14ac:dyDescent="0.2">
      <c r="A23" s="74" t="s">
        <v>139</v>
      </c>
      <c r="B23" s="75" t="s">
        <v>182</v>
      </c>
      <c r="C23" s="76" t="s">
        <v>183</v>
      </c>
      <c r="D23" s="75" t="s">
        <v>184</v>
      </c>
      <c r="E23" s="77" t="s">
        <v>3</v>
      </c>
      <c r="F23" s="77" t="s">
        <v>185</v>
      </c>
      <c r="G23" s="77" t="s">
        <v>186</v>
      </c>
      <c r="H23" s="77" t="s">
        <v>187</v>
      </c>
      <c r="I23" s="78"/>
      <c r="J23" s="78"/>
      <c r="K23" s="64"/>
      <c r="L23" s="41"/>
      <c r="M23" s="41"/>
    </row>
    <row r="24" spans="1:13" ht="13.5" customHeight="1" x14ac:dyDescent="0.2">
      <c r="A24" s="238">
        <v>3</v>
      </c>
      <c r="B24" s="79">
        <v>1</v>
      </c>
      <c r="C24" s="34"/>
      <c r="D24" s="20" t="s">
        <v>81</v>
      </c>
      <c r="E24" s="34"/>
      <c r="F24" s="80">
        <v>73.3</v>
      </c>
      <c r="G24" s="99">
        <v>17</v>
      </c>
      <c r="H24" s="34">
        <f>G24</f>
        <v>17</v>
      </c>
      <c r="I24" s="46"/>
      <c r="J24" s="46"/>
      <c r="K24" s="64"/>
      <c r="L24" s="41"/>
      <c r="M24" s="41"/>
    </row>
    <row r="25" spans="1:13" ht="13.5" customHeight="1" x14ac:dyDescent="0.2">
      <c r="A25" s="225"/>
      <c r="B25" s="100">
        <v>2</v>
      </c>
      <c r="C25" s="34"/>
      <c r="D25" s="20" t="s">
        <v>86</v>
      </c>
      <c r="E25" s="34"/>
      <c r="F25" s="80">
        <v>89.2</v>
      </c>
      <c r="G25" s="99">
        <v>44</v>
      </c>
      <c r="H25" s="34">
        <f>G24+G25</f>
        <v>61</v>
      </c>
      <c r="I25" s="46"/>
      <c r="J25" s="46"/>
      <c r="K25" s="46"/>
    </row>
    <row r="26" spans="1:13" ht="13.5" customHeight="1" x14ac:dyDescent="0.2">
      <c r="A26" s="225"/>
      <c r="B26" s="100">
        <v>3</v>
      </c>
      <c r="C26" s="34"/>
      <c r="D26" s="20" t="s">
        <v>87</v>
      </c>
      <c r="E26" s="101"/>
      <c r="F26" s="37">
        <v>91.55</v>
      </c>
      <c r="G26" s="99">
        <v>30</v>
      </c>
      <c r="H26" s="34">
        <f>SUM(G24:G26)</f>
        <v>91</v>
      </c>
      <c r="I26" s="46"/>
      <c r="J26" s="46"/>
      <c r="K26" s="46"/>
    </row>
    <row r="27" spans="1:13" ht="13.5" customHeight="1" x14ac:dyDescent="0.2">
      <c r="A27" s="225"/>
      <c r="B27" s="87">
        <v>4</v>
      </c>
      <c r="C27" s="34"/>
      <c r="D27" s="20" t="s">
        <v>82</v>
      </c>
      <c r="E27" s="34"/>
      <c r="F27" s="37">
        <v>75.150000000000006</v>
      </c>
      <c r="G27" s="102">
        <v>41</v>
      </c>
      <c r="H27" s="34">
        <f>SUM(G24:G27)</f>
        <v>132</v>
      </c>
      <c r="I27" s="46"/>
      <c r="J27" s="46"/>
      <c r="K27" s="46"/>
    </row>
    <row r="28" spans="1:13" ht="13.5" customHeight="1" x14ac:dyDescent="0.2">
      <c r="A28" s="239"/>
      <c r="B28" s="90">
        <v>5</v>
      </c>
      <c r="C28" s="91"/>
      <c r="D28" s="91"/>
      <c r="E28" s="91"/>
      <c r="F28" s="103"/>
      <c r="G28" s="92"/>
      <c r="H28" s="91"/>
      <c r="I28" s="46"/>
      <c r="J28" s="46"/>
      <c r="K28" s="46"/>
    </row>
    <row r="29" spans="1:13" ht="13.5" customHeight="1" x14ac:dyDescent="0.2">
      <c r="A29" s="227" t="s">
        <v>188</v>
      </c>
      <c r="B29" s="228"/>
      <c r="C29" s="228"/>
      <c r="D29" s="228"/>
      <c r="E29" s="229"/>
      <c r="F29" s="93">
        <f>SUM(F24:F28)</f>
        <v>329.20000000000005</v>
      </c>
      <c r="G29" s="72"/>
      <c r="H29" s="94"/>
    </row>
    <row r="30" spans="1:13" x14ac:dyDescent="0.2">
      <c r="A30" s="231" t="s">
        <v>189</v>
      </c>
      <c r="B30" s="231"/>
      <c r="C30" s="231"/>
      <c r="D30" s="231"/>
      <c r="E30" s="231"/>
      <c r="F30" s="231"/>
      <c r="G30" s="231"/>
      <c r="H30" s="95">
        <f>H27</f>
        <v>132</v>
      </c>
    </row>
    <row r="31" spans="1:13" x14ac:dyDescent="0.2">
      <c r="A31" s="71"/>
      <c r="B31" s="71"/>
      <c r="C31" s="71"/>
      <c r="D31" s="72"/>
      <c r="E31" s="72"/>
      <c r="F31" s="72"/>
      <c r="G31" s="72"/>
      <c r="H31" s="72"/>
      <c r="I31" s="73"/>
      <c r="J31" s="73"/>
      <c r="K31" s="73"/>
    </row>
    <row r="32" spans="1:13" ht="28.5" customHeight="1" x14ac:dyDescent="0.2">
      <c r="A32" s="233" t="s">
        <v>191</v>
      </c>
      <c r="B32" s="234"/>
      <c r="C32" s="234"/>
      <c r="D32" s="235"/>
      <c r="E32" s="72"/>
      <c r="F32" s="72"/>
      <c r="G32" s="72"/>
      <c r="H32" s="72"/>
    </row>
    <row r="33" spans="1:11" ht="22.5" x14ac:dyDescent="0.2">
      <c r="A33" s="74" t="s">
        <v>139</v>
      </c>
      <c r="B33" s="75" t="s">
        <v>182</v>
      </c>
      <c r="C33" s="77" t="s">
        <v>183</v>
      </c>
      <c r="D33" s="75" t="s">
        <v>184</v>
      </c>
      <c r="E33" s="76" t="s">
        <v>3</v>
      </c>
      <c r="F33" s="76" t="s">
        <v>185</v>
      </c>
      <c r="G33" s="76" t="s">
        <v>186</v>
      </c>
      <c r="H33" s="77" t="s">
        <v>187</v>
      </c>
      <c r="I33" s="78"/>
      <c r="J33" s="78"/>
      <c r="K33" s="78"/>
    </row>
    <row r="34" spans="1:11" ht="15.75" x14ac:dyDescent="0.2">
      <c r="A34" s="224">
        <v>7</v>
      </c>
      <c r="B34" s="104">
        <v>1</v>
      </c>
      <c r="C34" s="34"/>
      <c r="D34" s="20" t="s">
        <v>50</v>
      </c>
      <c r="E34" s="34"/>
      <c r="F34" s="80">
        <v>100.3</v>
      </c>
      <c r="G34" s="81">
        <v>9</v>
      </c>
      <c r="H34" s="34">
        <f>G34</f>
        <v>9</v>
      </c>
      <c r="I34" s="46"/>
      <c r="J34" s="46"/>
      <c r="K34" s="46"/>
    </row>
    <row r="35" spans="1:11" ht="12.6" customHeight="1" x14ac:dyDescent="0.2">
      <c r="A35" s="225"/>
      <c r="B35" s="87">
        <v>2</v>
      </c>
      <c r="C35" s="34"/>
      <c r="D35" s="20" t="s">
        <v>48</v>
      </c>
      <c r="E35" s="34"/>
      <c r="F35" s="80">
        <v>95.05</v>
      </c>
      <c r="G35" s="99">
        <v>18</v>
      </c>
      <c r="H35" s="34">
        <f>SUM(G34:G35)</f>
        <v>27</v>
      </c>
      <c r="I35" s="46"/>
      <c r="J35" s="46"/>
      <c r="K35" s="46"/>
    </row>
    <row r="36" spans="1:11" ht="15.75" x14ac:dyDescent="0.2">
      <c r="A36" s="225"/>
      <c r="B36" s="100">
        <v>3</v>
      </c>
      <c r="C36" s="34"/>
      <c r="D36" s="20" t="s">
        <v>51</v>
      </c>
      <c r="E36" s="34"/>
      <c r="F36" s="80">
        <v>102.15</v>
      </c>
      <c r="G36" s="99">
        <v>10</v>
      </c>
      <c r="H36" s="34">
        <f>SUM(G34:G36)</f>
        <v>37</v>
      </c>
      <c r="I36" s="46"/>
      <c r="J36" s="46"/>
      <c r="K36" s="46"/>
    </row>
    <row r="37" spans="1:11" ht="13.5" customHeight="1" x14ac:dyDescent="0.2">
      <c r="A37" s="225"/>
      <c r="B37" s="87">
        <v>4</v>
      </c>
      <c r="C37" s="34"/>
      <c r="D37" s="20" t="s">
        <v>45</v>
      </c>
      <c r="F37" s="105">
        <v>70.599999999999994</v>
      </c>
      <c r="G37" s="99">
        <v>32</v>
      </c>
      <c r="H37" s="34">
        <f>SUM(G34:G37)</f>
        <v>69</v>
      </c>
      <c r="I37" s="46"/>
      <c r="J37" s="46"/>
      <c r="K37" s="46"/>
    </row>
    <row r="38" spans="1:11" ht="13.5" customHeight="1" x14ac:dyDescent="0.2">
      <c r="A38" s="226"/>
      <c r="B38" s="100">
        <v>5</v>
      </c>
      <c r="C38" s="91"/>
      <c r="D38" s="34"/>
      <c r="E38" s="34"/>
      <c r="F38" s="80"/>
      <c r="G38" s="92"/>
      <c r="H38" s="34"/>
      <c r="I38" s="46"/>
      <c r="J38" s="46"/>
      <c r="K38" s="46"/>
    </row>
    <row r="39" spans="1:11" ht="13.5" customHeight="1" x14ac:dyDescent="0.2">
      <c r="A39" s="227" t="s">
        <v>188</v>
      </c>
      <c r="B39" s="228"/>
      <c r="C39" s="228"/>
      <c r="D39" s="228"/>
      <c r="E39" s="229"/>
      <c r="F39" s="93">
        <f>SUM(F34:F38)</f>
        <v>368.1</v>
      </c>
      <c r="G39" s="72"/>
      <c r="H39" s="94"/>
    </row>
    <row r="40" spans="1:11" ht="13.5" customHeight="1" x14ac:dyDescent="0.2">
      <c r="A40" s="230" t="s">
        <v>189</v>
      </c>
      <c r="B40" s="231"/>
      <c r="C40" s="231"/>
      <c r="D40" s="231"/>
      <c r="E40" s="231"/>
      <c r="F40" s="231"/>
      <c r="G40" s="232"/>
      <c r="H40" s="95">
        <f>H37</f>
        <v>69</v>
      </c>
    </row>
    <row r="41" spans="1:11" ht="13.5" customHeight="1" x14ac:dyDescent="0.2">
      <c r="A41" s="72"/>
      <c r="B41" s="72"/>
      <c r="C41" s="72"/>
      <c r="D41" s="72"/>
      <c r="E41" s="72"/>
      <c r="F41" s="72"/>
      <c r="G41" s="72"/>
      <c r="H41" s="72"/>
    </row>
    <row r="42" spans="1:11" ht="29.25" customHeight="1" x14ac:dyDescent="0.2">
      <c r="A42" s="233" t="s">
        <v>192</v>
      </c>
      <c r="B42" s="234"/>
      <c r="C42" s="234"/>
      <c r="D42" s="235"/>
      <c r="E42" s="72"/>
      <c r="F42" s="72"/>
      <c r="G42" s="72"/>
      <c r="H42" s="72"/>
    </row>
    <row r="43" spans="1:11" ht="22.5" x14ac:dyDescent="0.2">
      <c r="A43" s="74" t="s">
        <v>139</v>
      </c>
      <c r="B43" s="75" t="s">
        <v>182</v>
      </c>
      <c r="C43" s="76" t="s">
        <v>183</v>
      </c>
      <c r="D43" s="106" t="s">
        <v>184</v>
      </c>
      <c r="E43" s="76" t="s">
        <v>3</v>
      </c>
      <c r="F43" s="76" t="s">
        <v>185</v>
      </c>
      <c r="G43" s="76" t="s">
        <v>186</v>
      </c>
      <c r="H43" s="77" t="s">
        <v>187</v>
      </c>
    </row>
    <row r="44" spans="1:11" ht="15.75" x14ac:dyDescent="0.2">
      <c r="A44" s="224">
        <v>2</v>
      </c>
      <c r="B44" s="79">
        <v>1</v>
      </c>
      <c r="C44" s="34"/>
      <c r="D44" s="20" t="s">
        <v>56</v>
      </c>
      <c r="E44" s="34"/>
      <c r="F44" s="37">
        <v>69.400000000000006</v>
      </c>
      <c r="G44" s="81">
        <v>42</v>
      </c>
      <c r="H44" s="34">
        <f>G44</f>
        <v>42</v>
      </c>
    </row>
    <row r="45" spans="1:11" ht="15.75" x14ac:dyDescent="0.2">
      <c r="A45" s="225"/>
      <c r="B45" s="90">
        <v>2</v>
      </c>
      <c r="C45" s="34"/>
      <c r="D45" s="20" t="s">
        <v>53</v>
      </c>
      <c r="E45" s="34"/>
      <c r="F45" s="37">
        <v>66.900000000000006</v>
      </c>
      <c r="G45" s="102">
        <v>23</v>
      </c>
      <c r="H45" s="34">
        <f>SUM(G44:G45)</f>
        <v>65</v>
      </c>
    </row>
    <row r="46" spans="1:11" ht="15.75" x14ac:dyDescent="0.2">
      <c r="A46" s="225"/>
      <c r="B46" s="87">
        <v>3</v>
      </c>
      <c r="C46" s="34"/>
      <c r="D46" s="107" t="s">
        <v>59</v>
      </c>
      <c r="E46" s="34"/>
      <c r="F46" s="108">
        <v>87.35</v>
      </c>
      <c r="G46" s="102">
        <v>32</v>
      </c>
      <c r="H46" s="34">
        <f>SUM(G44:G46)</f>
        <v>97</v>
      </c>
    </row>
    <row r="47" spans="1:11" ht="15.75" x14ac:dyDescent="0.2">
      <c r="A47" s="225"/>
      <c r="B47" s="87">
        <v>4</v>
      </c>
      <c r="C47" s="34"/>
      <c r="D47" s="20" t="s">
        <v>58</v>
      </c>
      <c r="E47" s="34"/>
      <c r="F47" s="108">
        <v>79.75</v>
      </c>
      <c r="G47" s="102">
        <v>37</v>
      </c>
      <c r="H47" s="34">
        <f>SUM(G44:G47)</f>
        <v>134</v>
      </c>
    </row>
    <row r="48" spans="1:11" ht="15.75" x14ac:dyDescent="0.2">
      <c r="A48" s="226"/>
      <c r="B48" s="100">
        <v>5</v>
      </c>
      <c r="C48" s="60"/>
      <c r="D48" s="109"/>
      <c r="E48" s="102"/>
      <c r="F48" s="37"/>
      <c r="G48" s="92"/>
      <c r="H48" s="34">
        <f>SUM(G47:G48)</f>
        <v>37</v>
      </c>
    </row>
    <row r="49" spans="1:8" ht="13.5" customHeight="1" x14ac:dyDescent="0.2">
      <c r="A49" s="227" t="s">
        <v>188</v>
      </c>
      <c r="B49" s="228"/>
      <c r="C49" s="228"/>
      <c r="D49" s="228"/>
      <c r="E49" s="229"/>
      <c r="F49" s="93">
        <f>SUM(F44:F48)</f>
        <v>303.39999999999998</v>
      </c>
      <c r="G49" s="72"/>
      <c r="H49" s="94"/>
    </row>
    <row r="50" spans="1:8" x14ac:dyDescent="0.2">
      <c r="A50" s="230" t="s">
        <v>189</v>
      </c>
      <c r="B50" s="231"/>
      <c r="C50" s="231"/>
      <c r="D50" s="231"/>
      <c r="E50" s="231"/>
      <c r="F50" s="231"/>
      <c r="G50" s="232"/>
      <c r="H50" s="95">
        <f>H47</f>
        <v>134</v>
      </c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233" t="s">
        <v>193</v>
      </c>
      <c r="B52" s="234"/>
      <c r="C52" s="234"/>
      <c r="D52" s="235"/>
      <c r="E52" s="72"/>
      <c r="F52" s="72"/>
      <c r="G52" s="72"/>
      <c r="H52" s="72"/>
    </row>
    <row r="53" spans="1:8" ht="22.5" x14ac:dyDescent="0.2">
      <c r="A53" s="74" t="s">
        <v>139</v>
      </c>
      <c r="B53" s="75" t="s">
        <v>182</v>
      </c>
      <c r="C53" s="76" t="s">
        <v>183</v>
      </c>
      <c r="D53" s="106" t="s">
        <v>184</v>
      </c>
      <c r="E53" s="77" t="s">
        <v>3</v>
      </c>
      <c r="F53" s="77" t="s">
        <v>185</v>
      </c>
      <c r="G53" s="76" t="s">
        <v>186</v>
      </c>
      <c r="H53" s="77" t="s">
        <v>187</v>
      </c>
    </row>
    <row r="54" spans="1:8" ht="15.75" x14ac:dyDescent="0.2">
      <c r="A54" s="224">
        <v>4</v>
      </c>
      <c r="B54" s="79">
        <v>1</v>
      </c>
      <c r="C54" s="34"/>
      <c r="D54" s="20" t="s">
        <v>34</v>
      </c>
      <c r="E54" s="34"/>
      <c r="F54" s="80">
        <v>69.75</v>
      </c>
      <c r="G54" s="110">
        <v>16</v>
      </c>
      <c r="H54" s="34">
        <f>G54</f>
        <v>16</v>
      </c>
    </row>
    <row r="55" spans="1:8" ht="15.75" x14ac:dyDescent="0.2">
      <c r="A55" s="225"/>
      <c r="B55" s="87">
        <v>2</v>
      </c>
      <c r="C55" s="34"/>
      <c r="D55" s="20" t="s">
        <v>40</v>
      </c>
      <c r="E55" s="34"/>
      <c r="F55" s="80">
        <v>132.1</v>
      </c>
      <c r="G55" s="86">
        <v>16</v>
      </c>
      <c r="H55" s="34">
        <f>SUM(G54:G55)</f>
        <v>32</v>
      </c>
    </row>
    <row r="56" spans="1:8" ht="15.75" x14ac:dyDescent="0.2">
      <c r="A56" s="225"/>
      <c r="B56" s="111">
        <v>3</v>
      </c>
      <c r="C56" s="34"/>
      <c r="D56" s="20" t="s">
        <v>37</v>
      </c>
      <c r="E56" s="34"/>
      <c r="F56" s="80">
        <v>86.7</v>
      </c>
      <c r="G56" s="86">
        <v>29</v>
      </c>
      <c r="H56" s="34">
        <f>SUM(G54:G56)</f>
        <v>61</v>
      </c>
    </row>
    <row r="57" spans="1:8" ht="15.75" x14ac:dyDescent="0.2">
      <c r="A57" s="225"/>
      <c r="B57" s="85">
        <v>4</v>
      </c>
      <c r="C57" s="34"/>
      <c r="D57" s="20" t="s">
        <v>39</v>
      </c>
      <c r="E57" s="34"/>
      <c r="F57" s="37">
        <v>89</v>
      </c>
      <c r="G57" s="102">
        <v>46</v>
      </c>
      <c r="H57" s="34">
        <f>SUM(G54:G57)</f>
        <v>107</v>
      </c>
    </row>
    <row r="58" spans="1:8" ht="15.75" x14ac:dyDescent="0.2">
      <c r="A58" s="226"/>
      <c r="B58" s="112">
        <v>5</v>
      </c>
      <c r="C58" s="60"/>
      <c r="D58" s="109"/>
      <c r="E58" s="102"/>
      <c r="F58" s="37"/>
      <c r="G58" s="92"/>
      <c r="H58" s="34"/>
    </row>
    <row r="59" spans="1:8" ht="15" x14ac:dyDescent="0.2">
      <c r="A59" s="227" t="s">
        <v>188</v>
      </c>
      <c r="B59" s="228"/>
      <c r="C59" s="228"/>
      <c r="D59" s="228"/>
      <c r="E59" s="229"/>
      <c r="F59" s="93">
        <f>SUM(F54:F58)</f>
        <v>377.55</v>
      </c>
      <c r="G59" s="113"/>
      <c r="H59" s="94"/>
    </row>
    <row r="60" spans="1:8" x14ac:dyDescent="0.2">
      <c r="A60" s="236" t="s">
        <v>189</v>
      </c>
      <c r="B60" s="231"/>
      <c r="C60" s="231"/>
      <c r="D60" s="231"/>
      <c r="E60" s="231"/>
      <c r="F60" s="231"/>
      <c r="G60" s="237"/>
      <c r="H60" s="95">
        <f>SUM(H57)</f>
        <v>107</v>
      </c>
    </row>
    <row r="64" spans="1:8" x14ac:dyDescent="0.2">
      <c r="A64" s="233" t="s">
        <v>194</v>
      </c>
      <c r="B64" s="234"/>
      <c r="C64" s="234"/>
      <c r="D64" s="235"/>
      <c r="E64" s="72"/>
      <c r="F64" s="72"/>
      <c r="G64" s="72"/>
      <c r="H64" s="72"/>
    </row>
    <row r="65" spans="1:8" ht="22.5" x14ac:dyDescent="0.2">
      <c r="A65" s="74" t="s">
        <v>139</v>
      </c>
      <c r="B65" s="75" t="s">
        <v>182</v>
      </c>
      <c r="C65" s="76" t="s">
        <v>183</v>
      </c>
      <c r="D65" s="106" t="s">
        <v>184</v>
      </c>
      <c r="E65" s="76" t="s">
        <v>3</v>
      </c>
      <c r="F65" s="76" t="s">
        <v>185</v>
      </c>
      <c r="G65" s="76" t="s">
        <v>186</v>
      </c>
      <c r="H65" s="77" t="s">
        <v>187</v>
      </c>
    </row>
    <row r="66" spans="1:8" ht="15.75" x14ac:dyDescent="0.2">
      <c r="A66" s="224">
        <v>1</v>
      </c>
      <c r="B66" s="79">
        <v>1</v>
      </c>
      <c r="C66" s="34"/>
      <c r="D66" s="20" t="s">
        <v>22</v>
      </c>
      <c r="E66" s="34"/>
      <c r="F66" s="37">
        <v>76</v>
      </c>
      <c r="G66" s="81">
        <v>46</v>
      </c>
      <c r="H66" s="34">
        <f>G66</f>
        <v>46</v>
      </c>
    </row>
    <row r="67" spans="1:8" ht="15.75" x14ac:dyDescent="0.2">
      <c r="A67" s="225"/>
      <c r="B67" s="90">
        <v>2</v>
      </c>
      <c r="C67" s="34"/>
      <c r="D67" s="20" t="s">
        <v>16</v>
      </c>
      <c r="E67" s="34"/>
      <c r="F67" s="37">
        <v>61.8</v>
      </c>
      <c r="G67" s="102">
        <v>32</v>
      </c>
      <c r="H67" s="34">
        <f>SUM(G66:G67)</f>
        <v>78</v>
      </c>
    </row>
    <row r="68" spans="1:8" ht="15.75" x14ac:dyDescent="0.2">
      <c r="A68" s="225"/>
      <c r="B68" s="87">
        <v>3</v>
      </c>
      <c r="C68" s="34"/>
      <c r="D68" s="20" t="s">
        <v>21</v>
      </c>
      <c r="E68" s="34"/>
      <c r="F68" s="108">
        <v>71.05</v>
      </c>
      <c r="G68" s="102">
        <v>34</v>
      </c>
      <c r="H68" s="34">
        <f>SUM(G66:G68)</f>
        <v>112</v>
      </c>
    </row>
    <row r="69" spans="1:8" ht="15.75" x14ac:dyDescent="0.2">
      <c r="A69" s="225"/>
      <c r="B69" s="87">
        <v>4</v>
      </c>
      <c r="C69" s="34"/>
      <c r="D69" s="20" t="s">
        <v>24</v>
      </c>
      <c r="E69" s="34"/>
      <c r="F69" s="108">
        <v>79</v>
      </c>
      <c r="G69" s="102">
        <v>52</v>
      </c>
      <c r="H69" s="34">
        <f>SUM(G66:G69)</f>
        <v>164</v>
      </c>
    </row>
    <row r="70" spans="1:8" ht="15.75" x14ac:dyDescent="0.2">
      <c r="A70" s="226"/>
      <c r="B70" s="100">
        <v>5</v>
      </c>
      <c r="C70" s="60"/>
      <c r="D70" s="109"/>
      <c r="E70" s="102"/>
      <c r="F70" s="37"/>
      <c r="G70" s="92"/>
      <c r="H70" s="34"/>
    </row>
    <row r="71" spans="1:8" ht="15" x14ac:dyDescent="0.2">
      <c r="A71" s="227" t="s">
        <v>188</v>
      </c>
      <c r="B71" s="228"/>
      <c r="C71" s="228"/>
      <c r="D71" s="228"/>
      <c r="E71" s="229"/>
      <c r="F71" s="93">
        <f>SUM(F66:F70)</f>
        <v>287.85000000000002</v>
      </c>
      <c r="G71" s="72"/>
      <c r="H71" s="94"/>
    </row>
    <row r="72" spans="1:8" x14ac:dyDescent="0.2">
      <c r="A72" s="230" t="s">
        <v>189</v>
      </c>
      <c r="B72" s="231"/>
      <c r="C72" s="231"/>
      <c r="D72" s="231"/>
      <c r="E72" s="231"/>
      <c r="F72" s="231"/>
      <c r="G72" s="232"/>
      <c r="H72" s="95">
        <f>H69</f>
        <v>164</v>
      </c>
    </row>
    <row r="73" spans="1:8" ht="15.75" customHeight="1" x14ac:dyDescent="0.2"/>
    <row r="74" spans="1:8" ht="21.6" customHeight="1" x14ac:dyDescent="0.2"/>
    <row r="75" spans="1:8" ht="15.75" customHeight="1" x14ac:dyDescent="0.2">
      <c r="A75" s="114"/>
      <c r="B75" s="233" t="s">
        <v>195</v>
      </c>
      <c r="C75" s="234"/>
      <c r="D75" s="234"/>
      <c r="E75" s="235"/>
      <c r="F75" s="114"/>
      <c r="G75" s="114"/>
      <c r="H75" s="115"/>
    </row>
    <row r="76" spans="1:8" ht="15.75" customHeight="1" x14ac:dyDescent="0.2">
      <c r="A76" s="74" t="s">
        <v>139</v>
      </c>
      <c r="B76" s="75" t="s">
        <v>182</v>
      </c>
      <c r="C76" s="76" t="s">
        <v>183</v>
      </c>
      <c r="D76" s="75" t="s">
        <v>184</v>
      </c>
      <c r="E76" s="76" t="s">
        <v>3</v>
      </c>
      <c r="F76" s="77" t="s">
        <v>185</v>
      </c>
      <c r="G76" s="116" t="s">
        <v>186</v>
      </c>
      <c r="H76" s="117" t="s">
        <v>187</v>
      </c>
    </row>
    <row r="77" spans="1:8" ht="16.5" customHeight="1" x14ac:dyDescent="0.2">
      <c r="A77" s="224">
        <v>5</v>
      </c>
      <c r="B77" s="79">
        <v>1</v>
      </c>
      <c r="C77" s="34"/>
      <c r="D77" s="20" t="s">
        <v>101</v>
      </c>
      <c r="E77" s="34"/>
      <c r="F77" s="80">
        <v>88.45</v>
      </c>
      <c r="G77" s="99">
        <v>16</v>
      </c>
      <c r="H77" s="34">
        <f>SUM(G77)</f>
        <v>16</v>
      </c>
    </row>
    <row r="78" spans="1:8" ht="15.75" x14ac:dyDescent="0.2">
      <c r="A78" s="225"/>
      <c r="B78" s="90">
        <v>2</v>
      </c>
      <c r="C78" s="34"/>
      <c r="D78" s="20" t="s">
        <v>100</v>
      </c>
      <c r="E78" s="34"/>
      <c r="F78" s="80">
        <v>87.5</v>
      </c>
      <c r="G78" s="99">
        <v>20</v>
      </c>
      <c r="H78" s="34">
        <f>SUM(G77:G78)</f>
        <v>36</v>
      </c>
    </row>
    <row r="79" spans="1:8" ht="15.75" x14ac:dyDescent="0.2">
      <c r="A79" s="225"/>
      <c r="B79" s="87">
        <v>3</v>
      </c>
      <c r="C79" s="34"/>
      <c r="D79" s="20" t="s">
        <v>97</v>
      </c>
      <c r="E79" s="34"/>
      <c r="F79" s="80">
        <v>77.75</v>
      </c>
      <c r="G79" s="99">
        <v>26</v>
      </c>
      <c r="H79" s="34">
        <f>SUM(G77:G79)</f>
        <v>62</v>
      </c>
    </row>
    <row r="80" spans="1:8" ht="15.75" x14ac:dyDescent="0.2">
      <c r="A80" s="225"/>
      <c r="B80" s="87">
        <v>4</v>
      </c>
      <c r="C80" s="34"/>
      <c r="D80" s="20" t="s">
        <v>98</v>
      </c>
      <c r="E80" s="34"/>
      <c r="F80" s="80">
        <v>79.400000000000006</v>
      </c>
      <c r="G80" s="99">
        <v>37</v>
      </c>
      <c r="H80" s="34">
        <f>SUM(G77:G80)</f>
        <v>99</v>
      </c>
    </row>
    <row r="81" spans="1:11" ht="15.75" x14ac:dyDescent="0.2">
      <c r="A81" s="226"/>
      <c r="B81" s="100">
        <v>5</v>
      </c>
      <c r="C81" s="91"/>
      <c r="D81" s="34"/>
      <c r="E81" s="34"/>
      <c r="F81" s="80"/>
      <c r="G81" s="118"/>
      <c r="H81" s="34"/>
    </row>
    <row r="82" spans="1:11" ht="15" x14ac:dyDescent="0.2">
      <c r="A82" s="227" t="s">
        <v>188</v>
      </c>
      <c r="B82" s="228"/>
      <c r="C82" s="228"/>
      <c r="D82" s="228"/>
      <c r="E82" s="229"/>
      <c r="F82" s="93">
        <f>SUM(F77:F81)</f>
        <v>333.1</v>
      </c>
      <c r="G82" s="72"/>
      <c r="H82" s="94"/>
    </row>
    <row r="83" spans="1:11" ht="15.75" customHeight="1" x14ac:dyDescent="0.2">
      <c r="A83" s="230" t="s">
        <v>189</v>
      </c>
      <c r="B83" s="231"/>
      <c r="C83" s="231"/>
      <c r="D83" s="231"/>
      <c r="E83" s="231"/>
      <c r="F83" s="231"/>
      <c r="G83" s="232"/>
      <c r="H83" s="95">
        <f>H80</f>
        <v>99</v>
      </c>
    </row>
    <row r="84" spans="1:11" ht="15.75" customHeight="1" x14ac:dyDescent="0.25">
      <c r="G84" s="31"/>
      <c r="H84" s="31"/>
      <c r="K84" s="119"/>
    </row>
    <row r="85" spans="1:11" ht="15.75" customHeight="1" x14ac:dyDescent="0.25">
      <c r="B85" s="31" t="s">
        <v>144</v>
      </c>
      <c r="D85" s="31" t="s">
        <v>55</v>
      </c>
      <c r="E85" s="32" t="s">
        <v>196</v>
      </c>
      <c r="G85" s="31"/>
      <c r="H85" s="31"/>
    </row>
    <row r="86" spans="1:11" ht="15.75" customHeight="1" x14ac:dyDescent="0.25">
      <c r="B86" s="31"/>
      <c r="D86" s="31"/>
      <c r="E86" s="32"/>
    </row>
    <row r="87" spans="1:11" ht="16.5" customHeight="1" x14ac:dyDescent="0.25">
      <c r="B87" s="31" t="s">
        <v>146</v>
      </c>
      <c r="D87" s="31" t="s">
        <v>147</v>
      </c>
      <c r="E87" s="32" t="s">
        <v>148</v>
      </c>
    </row>
  </sheetData>
  <mergeCells count="38">
    <mergeCell ref="A71:E71"/>
    <mergeCell ref="A66:A70"/>
    <mergeCell ref="A64:D64"/>
    <mergeCell ref="A83:G83"/>
    <mergeCell ref="A82:E82"/>
    <mergeCell ref="A77:A81"/>
    <mergeCell ref="B75:E75"/>
    <mergeCell ref="A72:G72"/>
    <mergeCell ref="A60:G60"/>
    <mergeCell ref="A12:D12"/>
    <mergeCell ref="A14:A18"/>
    <mergeCell ref="A19:E19"/>
    <mergeCell ref="A20:G20"/>
    <mergeCell ref="A24:A28"/>
    <mergeCell ref="A29:E29"/>
    <mergeCell ref="A30:G30"/>
    <mergeCell ref="A32:D32"/>
    <mergeCell ref="A22:D22"/>
    <mergeCell ref="A49:E49"/>
    <mergeCell ref="A50:G50"/>
    <mergeCell ref="A52:D52"/>
    <mergeCell ref="A54:A58"/>
    <mergeCell ref="A59:E59"/>
    <mergeCell ref="A34:A38"/>
    <mergeCell ref="A39:E39"/>
    <mergeCell ref="A40:G40"/>
    <mergeCell ref="A42:D42"/>
    <mergeCell ref="A44:A48"/>
    <mergeCell ref="A3:H3"/>
    <mergeCell ref="A2:H2"/>
    <mergeCell ref="A1:H1"/>
    <mergeCell ref="A5:C5"/>
    <mergeCell ref="A6:C6"/>
    <mergeCell ref="A7:I7"/>
    <mergeCell ref="A8:I8"/>
    <mergeCell ref="A9:I9"/>
    <mergeCell ref="G6:H6"/>
    <mergeCell ref="G5:H5"/>
  </mergeCells>
  <pageMargins left="0.25" right="0.25" top="0.75" bottom="0.75" header="0.30000001192092901" footer="0.30000001192092901"/>
  <pageSetup paperSize="9" fitToHeight="0" orientation="portrait"/>
  <rowBreaks count="1" manualBreakCount="1">
    <brk id="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27"/>
  <sheetViews>
    <sheetView tabSelected="1" workbookViewId="0">
      <pane ySplit="12" topLeftCell="A13" activePane="bottomLeft" state="frozen"/>
      <selection pane="bottomLeft" activeCell="X16" sqref="X16"/>
    </sheetView>
  </sheetViews>
  <sheetFormatPr defaultColWidth="9" defaultRowHeight="12.75" x14ac:dyDescent="0.2"/>
  <cols>
    <col min="1" max="1" width="6.5703125" customWidth="1"/>
    <col min="2" max="2" width="67.5703125" customWidth="1"/>
    <col min="3" max="3" width="4.5703125" customWidth="1"/>
    <col min="4" max="4" width="4.42578125" customWidth="1"/>
    <col min="5" max="5" width="4.5703125" customWidth="1"/>
    <col min="6" max="6" width="4.42578125" customWidth="1"/>
    <col min="7" max="7" width="4.28515625" customWidth="1"/>
    <col min="8" max="8" width="3.7109375" customWidth="1"/>
    <col min="9" max="9" width="4.28515625" customWidth="1"/>
    <col min="10" max="10" width="11.85546875" customWidth="1"/>
    <col min="11" max="11" width="10.5703125" customWidth="1"/>
    <col min="12" max="12" width="9.28515625" customWidth="1"/>
    <col min="13" max="16" width="4.5703125" customWidth="1"/>
    <col min="17" max="19" width="4.140625" customWidth="1"/>
    <col min="20" max="20" width="3.85546875" customWidth="1"/>
    <col min="21" max="21" width="1.42578125" customWidth="1"/>
    <col min="22" max="22" width="3.7109375" customWidth="1"/>
    <col min="23" max="23" width="3.5703125" customWidth="1"/>
    <col min="24" max="24" width="2.42578125" customWidth="1"/>
    <col min="25" max="25" width="12" customWidth="1"/>
    <col min="26" max="26" width="7.7109375" customWidth="1"/>
    <col min="27" max="27" width="9.42578125" customWidth="1"/>
  </cols>
  <sheetData>
    <row r="1" spans="1:28" ht="18.75" x14ac:dyDescent="0.3">
      <c r="A1" s="208" t="s">
        <v>118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28" ht="18.75" x14ac:dyDescent="0.3">
      <c r="A2" s="208" t="s">
        <v>119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18.75" x14ac:dyDescent="0.3">
      <c r="A3" s="208" t="s">
        <v>177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0"/>
    </row>
    <row r="4" spans="1:28" ht="6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x14ac:dyDescent="0.2">
      <c r="B5" s="246" t="s">
        <v>197</v>
      </c>
      <c r="C5" s="246"/>
      <c r="W5" s="251"/>
      <c r="X5" s="251"/>
      <c r="Y5" s="251"/>
      <c r="Z5" s="251"/>
      <c r="AA5" s="251"/>
    </row>
    <row r="6" spans="1:28" ht="15.75" x14ac:dyDescent="0.25">
      <c r="A6" s="202" t="s">
        <v>124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</row>
    <row r="7" spans="1:28" ht="15.75" x14ac:dyDescent="0.25">
      <c r="A7" s="202" t="s">
        <v>198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28" ht="15.75" x14ac:dyDescent="0.25">
      <c r="A8" s="202" t="s">
        <v>128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1:28" ht="15.75" x14ac:dyDescent="0.25">
      <c r="A9" s="202" t="s">
        <v>199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8" ht="15.75" customHeight="1" x14ac:dyDescent="0.2"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42"/>
      <c r="N10" s="42"/>
      <c r="O10" s="42"/>
      <c r="P10" s="42"/>
      <c r="Q10" s="42"/>
      <c r="R10" s="122"/>
      <c r="S10" s="122"/>
      <c r="T10" s="122"/>
    </row>
    <row r="11" spans="1:28" ht="13.5" customHeight="1" x14ac:dyDescent="0.2">
      <c r="A11" s="249" t="s">
        <v>0</v>
      </c>
      <c r="B11" s="247" t="s">
        <v>200</v>
      </c>
      <c r="C11" s="240" t="s">
        <v>201</v>
      </c>
      <c r="D11" s="241"/>
      <c r="E11" s="241"/>
      <c r="F11" s="241"/>
      <c r="G11" s="241"/>
      <c r="H11" s="241"/>
      <c r="I11" s="242"/>
      <c r="J11" s="240" t="s">
        <v>60</v>
      </c>
      <c r="K11" s="240" t="s">
        <v>138</v>
      </c>
      <c r="L11" s="244" t="s">
        <v>139</v>
      </c>
    </row>
    <row r="12" spans="1:28" ht="33.75" customHeight="1" x14ac:dyDescent="0.2">
      <c r="A12" s="250"/>
      <c r="B12" s="248"/>
      <c r="C12" s="123">
        <v>63</v>
      </c>
      <c r="D12" s="123">
        <v>68</v>
      </c>
      <c r="E12" s="123">
        <v>73</v>
      </c>
      <c r="F12" s="123">
        <v>78</v>
      </c>
      <c r="G12" s="123">
        <v>85</v>
      </c>
      <c r="H12" s="123">
        <v>95</v>
      </c>
      <c r="I12" s="123" t="s">
        <v>202</v>
      </c>
      <c r="J12" s="243"/>
      <c r="K12" s="243"/>
      <c r="L12" s="245"/>
    </row>
    <row r="13" spans="1:28" ht="15.75" x14ac:dyDescent="0.2">
      <c r="A13" s="124"/>
      <c r="B13" s="125" t="s">
        <v>203</v>
      </c>
      <c r="C13" s="126">
        <v>28</v>
      </c>
      <c r="D13" s="126">
        <v>20</v>
      </c>
      <c r="E13" s="127">
        <v>16</v>
      </c>
      <c r="F13" s="128">
        <v>35</v>
      </c>
      <c r="G13" s="129">
        <v>33</v>
      </c>
      <c r="H13" s="129">
        <v>16</v>
      </c>
      <c r="I13" s="129">
        <v>16</v>
      </c>
      <c r="J13" s="130">
        <v>25</v>
      </c>
      <c r="K13" s="131">
        <f t="shared" ref="K13:K23" si="0">SUM(C13:J13)</f>
        <v>189</v>
      </c>
      <c r="L13" s="130">
        <v>1</v>
      </c>
    </row>
    <row r="14" spans="1:28" ht="15.75" x14ac:dyDescent="0.25">
      <c r="A14" s="132"/>
      <c r="B14" s="133" t="s">
        <v>204</v>
      </c>
      <c r="C14" s="134">
        <v>16</v>
      </c>
      <c r="D14" s="134">
        <v>14</v>
      </c>
      <c r="E14" s="135">
        <v>14</v>
      </c>
      <c r="F14" s="136">
        <v>11</v>
      </c>
      <c r="G14" s="137"/>
      <c r="H14" s="137">
        <v>28</v>
      </c>
      <c r="I14" s="137">
        <v>15</v>
      </c>
      <c r="J14" s="130">
        <v>18</v>
      </c>
      <c r="K14" s="130">
        <f t="shared" si="0"/>
        <v>116</v>
      </c>
      <c r="L14" s="130">
        <v>2</v>
      </c>
    </row>
    <row r="15" spans="1:28" ht="15.75" x14ac:dyDescent="0.25">
      <c r="A15" s="124"/>
      <c r="B15" s="138" t="s">
        <v>168</v>
      </c>
      <c r="C15" s="134"/>
      <c r="D15" s="134">
        <v>16</v>
      </c>
      <c r="E15" s="135">
        <v>35</v>
      </c>
      <c r="F15" s="139"/>
      <c r="G15" s="136">
        <v>35</v>
      </c>
      <c r="H15" s="137"/>
      <c r="I15" s="137"/>
      <c r="J15" s="130">
        <v>22</v>
      </c>
      <c r="K15" s="130">
        <f t="shared" si="0"/>
        <v>108</v>
      </c>
      <c r="L15" s="130">
        <v>3</v>
      </c>
    </row>
    <row r="16" spans="1:28" ht="15.75" x14ac:dyDescent="0.2">
      <c r="A16" s="140"/>
      <c r="B16" s="141" t="s">
        <v>205</v>
      </c>
      <c r="C16" s="134"/>
      <c r="D16" s="134">
        <v>15</v>
      </c>
      <c r="E16" s="135"/>
      <c r="F16" s="136">
        <v>26</v>
      </c>
      <c r="G16" s="137">
        <v>12</v>
      </c>
      <c r="H16" s="142">
        <v>18</v>
      </c>
      <c r="I16" s="142"/>
      <c r="J16" s="130">
        <v>20</v>
      </c>
      <c r="K16" s="130">
        <f t="shared" si="0"/>
        <v>91</v>
      </c>
      <c r="L16" s="130">
        <v>4</v>
      </c>
    </row>
    <row r="17" spans="1:12" ht="15.75" x14ac:dyDescent="0.2">
      <c r="A17" s="139"/>
      <c r="B17" s="141" t="s">
        <v>206</v>
      </c>
      <c r="C17" s="134">
        <v>15</v>
      </c>
      <c r="D17" s="134"/>
      <c r="E17" s="135">
        <v>26</v>
      </c>
      <c r="F17" s="136"/>
      <c r="G17" s="137"/>
      <c r="H17" s="142">
        <v>6</v>
      </c>
      <c r="I17" s="142">
        <v>20</v>
      </c>
      <c r="J17" s="130">
        <v>12</v>
      </c>
      <c r="K17" s="130">
        <f t="shared" si="0"/>
        <v>79</v>
      </c>
      <c r="L17" s="130">
        <v>5</v>
      </c>
    </row>
    <row r="18" spans="1:12" ht="15.75" x14ac:dyDescent="0.25">
      <c r="A18" s="140"/>
      <c r="B18" s="143" t="s">
        <v>207</v>
      </c>
      <c r="C18" s="134"/>
      <c r="D18" s="134">
        <v>13</v>
      </c>
      <c r="E18" s="135">
        <v>8</v>
      </c>
      <c r="F18" s="136">
        <v>12</v>
      </c>
      <c r="G18" s="137">
        <v>16</v>
      </c>
      <c r="H18" s="142">
        <v>3</v>
      </c>
      <c r="I18" s="142">
        <v>12</v>
      </c>
      <c r="J18" s="130">
        <v>14</v>
      </c>
      <c r="K18" s="130">
        <f t="shared" si="0"/>
        <v>78</v>
      </c>
      <c r="L18" s="130">
        <v>6</v>
      </c>
    </row>
    <row r="19" spans="1:12" ht="15.75" x14ac:dyDescent="0.25">
      <c r="A19" s="140"/>
      <c r="B19" s="138" t="s">
        <v>208</v>
      </c>
      <c r="C19" s="134"/>
      <c r="D19" s="134"/>
      <c r="E19" s="135">
        <v>12</v>
      </c>
      <c r="F19" s="136">
        <v>16</v>
      </c>
      <c r="G19" s="137">
        <v>24</v>
      </c>
      <c r="H19" s="142">
        <v>10</v>
      </c>
      <c r="I19" s="142"/>
      <c r="J19" s="130">
        <v>16</v>
      </c>
      <c r="K19" s="130">
        <f t="shared" si="0"/>
        <v>78</v>
      </c>
      <c r="L19" s="130">
        <v>7</v>
      </c>
    </row>
    <row r="20" spans="1:12" ht="15.75" x14ac:dyDescent="0.25">
      <c r="A20" s="139"/>
      <c r="B20" s="144" t="s">
        <v>209</v>
      </c>
      <c r="C20" s="134"/>
      <c r="D20" s="134"/>
      <c r="E20" s="135">
        <v>7</v>
      </c>
      <c r="F20" s="136">
        <v>13</v>
      </c>
      <c r="G20" s="137"/>
      <c r="H20" s="137"/>
      <c r="I20" s="137">
        <v>18</v>
      </c>
      <c r="J20" s="130"/>
      <c r="K20" s="130">
        <f t="shared" si="0"/>
        <v>38</v>
      </c>
      <c r="L20" s="130">
        <v>8</v>
      </c>
    </row>
    <row r="21" spans="1:12" ht="15.75" x14ac:dyDescent="0.2">
      <c r="A21" s="140"/>
      <c r="B21" s="20" t="s">
        <v>106</v>
      </c>
      <c r="C21" s="134"/>
      <c r="D21" s="134"/>
      <c r="E21" s="135">
        <v>5</v>
      </c>
      <c r="F21" s="83"/>
      <c r="G21" s="136">
        <v>10</v>
      </c>
      <c r="H21" s="142">
        <v>12</v>
      </c>
      <c r="I21" s="142">
        <v>8</v>
      </c>
      <c r="J21" s="130"/>
      <c r="K21" s="130">
        <f t="shared" si="0"/>
        <v>35</v>
      </c>
      <c r="L21" s="130">
        <v>9</v>
      </c>
    </row>
    <row r="22" spans="1:12" ht="15.75" x14ac:dyDescent="0.25">
      <c r="A22" s="145"/>
      <c r="B22" s="146" t="s">
        <v>210</v>
      </c>
      <c r="C22" s="147"/>
      <c r="D22" s="147"/>
      <c r="E22" s="148"/>
      <c r="F22" s="149">
        <v>14</v>
      </c>
      <c r="G22" s="150">
        <v>8</v>
      </c>
      <c r="H22" s="150"/>
      <c r="I22" s="150"/>
      <c r="J22" s="130"/>
      <c r="K22" s="130">
        <f t="shared" si="0"/>
        <v>22</v>
      </c>
      <c r="L22" s="130">
        <v>10</v>
      </c>
    </row>
    <row r="23" spans="1:12" ht="15.75" x14ac:dyDescent="0.25">
      <c r="A23" s="145"/>
      <c r="B23" s="146" t="s">
        <v>211</v>
      </c>
      <c r="C23" s="147"/>
      <c r="D23" s="147"/>
      <c r="E23" s="148"/>
      <c r="F23" s="149"/>
      <c r="G23" s="150">
        <v>14</v>
      </c>
      <c r="H23" s="150"/>
      <c r="I23" s="150"/>
      <c r="J23" s="151"/>
      <c r="K23" s="151">
        <f t="shared" si="0"/>
        <v>14</v>
      </c>
      <c r="L23" s="265">
        <v>11</v>
      </c>
    </row>
    <row r="24" spans="1:12" x14ac:dyDescent="0.2">
      <c r="A24" s="41"/>
      <c r="J24" s="41"/>
      <c r="K24" s="41"/>
      <c r="L24" s="41"/>
    </row>
    <row r="25" spans="1:12" ht="15.75" x14ac:dyDescent="0.25">
      <c r="B25" s="31" t="s">
        <v>144</v>
      </c>
      <c r="C25" s="31" t="s">
        <v>55</v>
      </c>
      <c r="D25" s="31"/>
      <c r="E25" s="31"/>
      <c r="F25" s="31"/>
      <c r="G25" s="32" t="s">
        <v>145</v>
      </c>
    </row>
    <row r="26" spans="1:12" ht="15.75" x14ac:dyDescent="0.25">
      <c r="B26" s="31"/>
      <c r="C26" s="31"/>
      <c r="D26" s="31"/>
      <c r="E26" s="31"/>
      <c r="F26" s="31"/>
      <c r="G26" s="31"/>
    </row>
    <row r="27" spans="1:12" ht="15.75" x14ac:dyDescent="0.25">
      <c r="B27" s="31" t="s">
        <v>146</v>
      </c>
      <c r="C27" s="31" t="s">
        <v>147</v>
      </c>
      <c r="D27" s="31"/>
      <c r="E27" s="31"/>
      <c r="F27" s="31"/>
      <c r="G27" s="31" t="s">
        <v>148</v>
      </c>
    </row>
  </sheetData>
  <autoFilter ref="A11:L23" xr:uid="{00000000-0009-0000-0000-00000B000000}"/>
  <mergeCells count="15">
    <mergeCell ref="W5:AA5"/>
    <mergeCell ref="C11:I11"/>
    <mergeCell ref="J11:J12"/>
    <mergeCell ref="K11:K12"/>
    <mergeCell ref="L11:L12"/>
    <mergeCell ref="A1:L1"/>
    <mergeCell ref="A2:L2"/>
    <mergeCell ref="A3:L3"/>
    <mergeCell ref="A6:L6"/>
    <mergeCell ref="B5:C5"/>
    <mergeCell ref="B11:B12"/>
    <mergeCell ref="A11:A12"/>
    <mergeCell ref="A7:L7"/>
    <mergeCell ref="A8:L8"/>
    <mergeCell ref="A9:L9"/>
  </mergeCells>
  <pageMargins left="0.25" right="0.25" top="0.75" bottom="0.75" header="0.30000001192092901" footer="0.30000001192092901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4"/>
  <sheetViews>
    <sheetView workbookViewId="0"/>
  </sheetViews>
  <sheetFormatPr defaultColWidth="9" defaultRowHeight="12.75" x14ac:dyDescent="0.2"/>
  <sheetData>
    <row r="1" spans="1:16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15.75" x14ac:dyDescent="0.2">
      <c r="A3" s="152"/>
      <c r="B3" s="252" t="s">
        <v>212</v>
      </c>
      <c r="C3" s="253"/>
      <c r="D3" s="153"/>
      <c r="E3" s="252" t="s">
        <v>60</v>
      </c>
      <c r="F3" s="253"/>
      <c r="G3" s="153"/>
      <c r="H3" s="252" t="s">
        <v>213</v>
      </c>
      <c r="I3" s="253"/>
      <c r="J3" s="153"/>
      <c r="K3" s="252" t="s">
        <v>214</v>
      </c>
      <c r="L3" s="253"/>
      <c r="M3" s="153"/>
      <c r="N3" s="48" t="s">
        <v>215</v>
      </c>
      <c r="O3" s="48" t="s">
        <v>138</v>
      </c>
      <c r="P3" s="152"/>
    </row>
    <row r="4" spans="1:16" ht="15.75" x14ac:dyDescent="0.2">
      <c r="A4" s="152"/>
      <c r="B4" s="48" t="s">
        <v>139</v>
      </c>
      <c r="C4" s="48" t="s">
        <v>138</v>
      </c>
      <c r="D4" s="153"/>
      <c r="E4" s="48" t="s">
        <v>139</v>
      </c>
      <c r="F4" s="48" t="s">
        <v>216</v>
      </c>
      <c r="G4" s="153"/>
      <c r="H4" s="48" t="s">
        <v>217</v>
      </c>
      <c r="I4" s="48" t="s">
        <v>218</v>
      </c>
      <c r="J4" s="153"/>
      <c r="K4" s="48" t="s">
        <v>217</v>
      </c>
      <c r="L4" s="48" t="s">
        <v>218</v>
      </c>
      <c r="M4" s="153"/>
      <c r="N4" s="48" t="s">
        <v>133</v>
      </c>
      <c r="O4" s="48">
        <v>25</v>
      </c>
      <c r="P4" s="152"/>
    </row>
    <row r="5" spans="1:16" ht="15.75" x14ac:dyDescent="0.2">
      <c r="A5" s="152"/>
      <c r="B5" s="48">
        <v>1</v>
      </c>
      <c r="C5" s="34">
        <v>20</v>
      </c>
      <c r="D5" s="153"/>
      <c r="E5" s="48">
        <v>1</v>
      </c>
      <c r="F5" s="48">
        <v>25</v>
      </c>
      <c r="G5" s="153"/>
      <c r="H5" s="48">
        <v>16</v>
      </c>
      <c r="I5" s="48">
        <v>1</v>
      </c>
      <c r="J5" s="153"/>
      <c r="K5" s="48">
        <v>12</v>
      </c>
      <c r="L5" s="48">
        <v>1</v>
      </c>
      <c r="M5" s="153"/>
      <c r="N5" s="48" t="s">
        <v>132</v>
      </c>
      <c r="O5" s="48">
        <v>20</v>
      </c>
      <c r="P5" s="152"/>
    </row>
    <row r="6" spans="1:16" ht="15.75" x14ac:dyDescent="0.2">
      <c r="A6" s="152"/>
      <c r="B6" s="48">
        <v>2</v>
      </c>
      <c r="C6" s="34">
        <v>18</v>
      </c>
      <c r="D6" s="153"/>
      <c r="E6" s="48">
        <v>2</v>
      </c>
      <c r="F6" s="48">
        <v>22</v>
      </c>
      <c r="G6" s="153"/>
      <c r="H6" s="48">
        <v>24</v>
      </c>
      <c r="I6" s="48">
        <v>2</v>
      </c>
      <c r="J6" s="153"/>
      <c r="K6" s="48">
        <v>16</v>
      </c>
      <c r="L6" s="48">
        <v>2</v>
      </c>
      <c r="M6" s="153"/>
      <c r="N6" s="48">
        <v>1</v>
      </c>
      <c r="O6" s="48">
        <v>15</v>
      </c>
      <c r="P6" s="152"/>
    </row>
    <row r="7" spans="1:16" ht="15.75" x14ac:dyDescent="0.2">
      <c r="A7" s="152"/>
      <c r="B7" s="48">
        <v>3</v>
      </c>
      <c r="C7" s="34">
        <v>16</v>
      </c>
      <c r="D7" s="153"/>
      <c r="E7" s="48">
        <v>3</v>
      </c>
      <c r="F7" s="48">
        <v>20</v>
      </c>
      <c r="G7" s="153"/>
      <c r="H7" s="48">
        <v>32</v>
      </c>
      <c r="I7" s="48">
        <v>3.5</v>
      </c>
      <c r="J7" s="153"/>
      <c r="K7" s="48">
        <v>24</v>
      </c>
      <c r="L7" s="48">
        <v>3.5</v>
      </c>
      <c r="M7" s="153"/>
      <c r="N7" s="48">
        <v>2</v>
      </c>
      <c r="O7" s="48">
        <v>8</v>
      </c>
      <c r="P7" s="152"/>
    </row>
    <row r="8" spans="1:16" ht="15.75" x14ac:dyDescent="0.2">
      <c r="A8" s="152"/>
      <c r="B8" s="48">
        <v>4</v>
      </c>
      <c r="C8" s="34">
        <v>15</v>
      </c>
      <c r="D8" s="153"/>
      <c r="E8" s="48">
        <v>4</v>
      </c>
      <c r="F8" s="48">
        <v>18</v>
      </c>
      <c r="G8" s="153"/>
      <c r="H8" s="153"/>
      <c r="I8" s="153"/>
      <c r="J8" s="153"/>
      <c r="K8" s="153"/>
      <c r="L8" s="153"/>
      <c r="M8" s="153"/>
      <c r="N8" s="48">
        <v>3</v>
      </c>
      <c r="O8" s="48">
        <v>3</v>
      </c>
      <c r="P8" s="152"/>
    </row>
    <row r="9" spans="1:16" ht="15.75" x14ac:dyDescent="0.2">
      <c r="A9" s="152"/>
      <c r="B9" s="48">
        <v>5</v>
      </c>
      <c r="C9" s="34">
        <v>14</v>
      </c>
      <c r="D9" s="153"/>
      <c r="E9" s="48">
        <v>5</v>
      </c>
      <c r="F9" s="48">
        <v>16</v>
      </c>
      <c r="G9" s="153"/>
      <c r="H9" s="153"/>
      <c r="I9" s="153"/>
      <c r="J9" s="153"/>
      <c r="K9" s="153"/>
      <c r="L9" s="153"/>
      <c r="M9" s="153"/>
      <c r="N9" s="153"/>
      <c r="O9" s="153"/>
      <c r="P9" s="152"/>
    </row>
    <row r="10" spans="1:16" ht="15.75" x14ac:dyDescent="0.2">
      <c r="A10" s="152"/>
      <c r="B10" s="48">
        <v>6</v>
      </c>
      <c r="C10" s="34">
        <v>13</v>
      </c>
      <c r="D10" s="153"/>
      <c r="E10" s="48">
        <v>6</v>
      </c>
      <c r="F10" s="48">
        <v>14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2"/>
    </row>
    <row r="11" spans="1:16" ht="15.75" x14ac:dyDescent="0.2">
      <c r="A11" s="152"/>
      <c r="B11" s="48">
        <v>7</v>
      </c>
      <c r="C11" s="34">
        <v>12</v>
      </c>
      <c r="D11" s="153"/>
      <c r="E11" s="48">
        <v>7</v>
      </c>
      <c r="F11" s="48">
        <v>12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2"/>
    </row>
    <row r="12" spans="1:16" ht="15.75" x14ac:dyDescent="0.2">
      <c r="A12" s="152"/>
      <c r="B12" s="48">
        <v>8</v>
      </c>
      <c r="C12" s="34">
        <v>11</v>
      </c>
      <c r="D12" s="153"/>
      <c r="E12" s="48">
        <v>8</v>
      </c>
      <c r="F12" s="48">
        <v>11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2"/>
    </row>
    <row r="13" spans="1:16" ht="15.75" x14ac:dyDescent="0.2">
      <c r="A13" s="152"/>
      <c r="B13" s="48">
        <v>9</v>
      </c>
      <c r="C13" s="34">
        <v>10</v>
      </c>
      <c r="D13" s="153"/>
      <c r="E13" s="48">
        <v>9</v>
      </c>
      <c r="F13" s="48">
        <v>10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2"/>
    </row>
    <row r="14" spans="1:16" ht="15.75" x14ac:dyDescent="0.2">
      <c r="A14" s="152"/>
      <c r="B14" s="48">
        <v>10</v>
      </c>
      <c r="C14" s="34">
        <v>9</v>
      </c>
      <c r="D14" s="153"/>
      <c r="E14" s="48">
        <v>10</v>
      </c>
      <c r="F14" s="48">
        <v>9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2"/>
    </row>
    <row r="15" spans="1:16" ht="15.75" x14ac:dyDescent="0.2">
      <c r="A15" s="152"/>
      <c r="B15" s="48">
        <v>11</v>
      </c>
      <c r="C15" s="34">
        <v>8</v>
      </c>
      <c r="D15" s="153"/>
      <c r="E15" s="48">
        <v>11</v>
      </c>
      <c r="F15" s="48">
        <v>8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2"/>
    </row>
    <row r="16" spans="1:16" ht="15.75" x14ac:dyDescent="0.2">
      <c r="A16" s="152"/>
      <c r="B16" s="48">
        <v>12</v>
      </c>
      <c r="C16" s="34">
        <v>7</v>
      </c>
      <c r="D16" s="153"/>
      <c r="E16" s="48">
        <v>12</v>
      </c>
      <c r="F16" s="48">
        <v>7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2"/>
    </row>
    <row r="17" spans="1:16" ht="15.75" x14ac:dyDescent="0.2">
      <c r="A17" s="152"/>
      <c r="B17" s="48">
        <v>13</v>
      </c>
      <c r="C17" s="34">
        <v>6</v>
      </c>
      <c r="D17" s="153"/>
      <c r="E17" s="48">
        <v>13</v>
      </c>
      <c r="F17" s="48">
        <v>6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2"/>
    </row>
    <row r="18" spans="1:16" ht="15.75" x14ac:dyDescent="0.2">
      <c r="A18" s="152"/>
      <c r="B18" s="48">
        <v>14</v>
      </c>
      <c r="C18" s="34">
        <v>5</v>
      </c>
      <c r="D18" s="153"/>
      <c r="E18" s="48">
        <v>14</v>
      </c>
      <c r="F18" s="48">
        <v>5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2"/>
    </row>
    <row r="19" spans="1:16" ht="15.75" x14ac:dyDescent="0.2">
      <c r="A19" s="152"/>
      <c r="B19" s="48">
        <v>15</v>
      </c>
      <c r="C19" s="34">
        <v>4</v>
      </c>
      <c r="D19" s="153"/>
      <c r="E19" s="48">
        <v>15</v>
      </c>
      <c r="F19" s="48">
        <v>4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2"/>
    </row>
    <row r="20" spans="1:16" ht="15.75" x14ac:dyDescent="0.2">
      <c r="A20" s="152"/>
      <c r="B20" s="48">
        <v>16</v>
      </c>
      <c r="C20" s="34">
        <v>3</v>
      </c>
      <c r="D20" s="153"/>
      <c r="E20" s="48">
        <v>16</v>
      </c>
      <c r="F20" s="48">
        <v>3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2"/>
    </row>
    <row r="21" spans="1:16" ht="15.75" x14ac:dyDescent="0.2">
      <c r="A21" s="152"/>
      <c r="B21" s="48">
        <v>17</v>
      </c>
      <c r="C21" s="34">
        <v>2</v>
      </c>
      <c r="D21" s="153"/>
      <c r="E21" s="48">
        <v>17</v>
      </c>
      <c r="F21" s="48">
        <v>2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2"/>
    </row>
    <row r="22" spans="1:16" ht="15.75" x14ac:dyDescent="0.2">
      <c r="A22" s="152"/>
      <c r="B22" s="48">
        <v>18</v>
      </c>
      <c r="C22" s="34">
        <v>1</v>
      </c>
      <c r="D22" s="153"/>
      <c r="E22" s="48">
        <v>18</v>
      </c>
      <c r="F22" s="48">
        <v>1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2"/>
    </row>
    <row r="23" spans="1:16" ht="15.75" x14ac:dyDescent="0.2">
      <c r="A23" s="152"/>
      <c r="B23" s="48">
        <v>19</v>
      </c>
      <c r="C23" s="34">
        <v>1</v>
      </c>
      <c r="D23" s="153"/>
      <c r="E23" s="48">
        <v>19</v>
      </c>
      <c r="F23" s="48">
        <v>1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2"/>
    </row>
    <row r="24" spans="1:16" x14ac:dyDescent="0.2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</sheetData>
  <mergeCells count="4">
    <mergeCell ref="B3:C3"/>
    <mergeCell ref="E3:F3"/>
    <mergeCell ref="H3:I3"/>
    <mergeCell ref="K3:L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41"/>
  <sheetViews>
    <sheetView workbookViewId="0"/>
  </sheetViews>
  <sheetFormatPr defaultColWidth="8.7109375" defaultRowHeight="12.75" x14ac:dyDescent="0.2"/>
  <cols>
    <col min="1" max="1" width="4.7109375" style="72" customWidth="1"/>
    <col min="2" max="2" width="29.140625" style="72" customWidth="1"/>
    <col min="3" max="3" width="9.5703125" style="72" customWidth="1"/>
    <col min="4" max="4" width="7.7109375" style="72" customWidth="1"/>
    <col min="5" max="5" width="6.28515625" style="72" customWidth="1"/>
    <col min="6" max="6" width="14.140625" style="72" customWidth="1"/>
    <col min="7" max="7" width="6.5703125" style="72" customWidth="1"/>
    <col min="8" max="8" width="8.85546875" style="72" customWidth="1"/>
    <col min="9" max="9" width="2.5703125" style="72" customWidth="1"/>
    <col min="10" max="10" width="8.7109375" style="72" customWidth="1"/>
    <col min="11" max="11" width="23.42578125" style="72" customWidth="1"/>
    <col min="12" max="12" width="6" style="154" customWidth="1"/>
    <col min="13" max="13" width="8" style="72" customWidth="1"/>
    <col min="14" max="14" width="6.5703125" style="72" customWidth="1"/>
    <col min="15" max="15" width="15.42578125" style="72" customWidth="1"/>
    <col min="16" max="16" width="6.140625" style="72" customWidth="1"/>
    <col min="17" max="17" width="9.7109375" style="72" customWidth="1"/>
    <col min="18" max="18" width="8.7109375" customWidth="1"/>
    <col min="19" max="19" width="8.7109375" style="72" customWidth="1"/>
    <col min="20" max="16384" width="8.7109375" style="72"/>
  </cols>
  <sheetData>
    <row r="1" spans="1:17" ht="20.25" x14ac:dyDescent="0.3">
      <c r="A1" s="257" t="s">
        <v>219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7" ht="18" x14ac:dyDescent="0.25">
      <c r="A2" s="155"/>
      <c r="B2" s="258" t="s">
        <v>220</v>
      </c>
      <c r="C2" s="258"/>
      <c r="D2" s="155"/>
      <c r="E2" s="155"/>
      <c r="F2" s="155"/>
      <c r="G2" s="155"/>
      <c r="H2" s="155"/>
      <c r="I2" s="155"/>
      <c r="J2" s="155"/>
      <c r="K2" s="155"/>
      <c r="L2" s="156"/>
      <c r="M2" s="155"/>
      <c r="N2" s="155"/>
      <c r="O2" s="155"/>
      <c r="P2" s="155"/>
    </row>
    <row r="3" spans="1:17" ht="15.75" x14ac:dyDescent="0.25">
      <c r="A3" s="259" t="s">
        <v>221</v>
      </c>
      <c r="B3" s="259"/>
      <c r="C3" s="259"/>
      <c r="D3" s="259"/>
      <c r="E3" s="259"/>
      <c r="F3" s="259"/>
      <c r="G3" s="259"/>
      <c r="H3" s="157"/>
      <c r="J3" s="259" t="s">
        <v>222</v>
      </c>
      <c r="K3" s="259"/>
      <c r="L3" s="259"/>
      <c r="M3" s="259"/>
      <c r="N3" s="259"/>
      <c r="O3" s="259"/>
      <c r="P3" s="259"/>
    </row>
    <row r="4" spans="1:17" ht="33.75" x14ac:dyDescent="0.2">
      <c r="A4" s="117" t="s">
        <v>223</v>
      </c>
      <c r="B4" s="158" t="s">
        <v>224</v>
      </c>
      <c r="C4" s="117" t="s">
        <v>136</v>
      </c>
      <c r="D4" s="117" t="s">
        <v>225</v>
      </c>
      <c r="E4" s="117" t="s">
        <v>226</v>
      </c>
      <c r="F4" s="117" t="s">
        <v>5</v>
      </c>
      <c r="G4" s="117" t="s">
        <v>183</v>
      </c>
      <c r="H4" s="117" t="s">
        <v>227</v>
      </c>
      <c r="J4" s="117" t="s">
        <v>223</v>
      </c>
      <c r="K4" s="158" t="s">
        <v>224</v>
      </c>
      <c r="L4" s="117" t="s">
        <v>136</v>
      </c>
      <c r="M4" s="117" t="s">
        <v>225</v>
      </c>
      <c r="N4" s="117" t="s">
        <v>226</v>
      </c>
      <c r="O4" s="117" t="s">
        <v>5</v>
      </c>
      <c r="P4" s="117" t="s">
        <v>183</v>
      </c>
      <c r="Q4" s="117" t="s">
        <v>227</v>
      </c>
    </row>
    <row r="5" spans="1:17" ht="31.5" x14ac:dyDescent="0.2">
      <c r="A5" s="159">
        <v>1</v>
      </c>
      <c r="B5" s="20" t="s">
        <v>15</v>
      </c>
      <c r="C5" s="1">
        <v>16</v>
      </c>
      <c r="D5" s="1">
        <v>2003</v>
      </c>
      <c r="E5" s="1"/>
      <c r="F5" s="2" t="s">
        <v>13</v>
      </c>
      <c r="G5" s="1">
        <v>61.55</v>
      </c>
      <c r="H5" s="159"/>
      <c r="J5" s="159">
        <v>1</v>
      </c>
      <c r="K5" s="20" t="s">
        <v>16</v>
      </c>
      <c r="L5" s="1">
        <v>24</v>
      </c>
      <c r="M5" s="1">
        <v>2000</v>
      </c>
      <c r="N5" s="1">
        <v>3</v>
      </c>
      <c r="O5" s="2" t="s">
        <v>13</v>
      </c>
      <c r="P5" s="1">
        <v>61.8</v>
      </c>
      <c r="Q5" s="159"/>
    </row>
    <row r="6" spans="1:17" ht="31.5" x14ac:dyDescent="0.2">
      <c r="A6" s="159">
        <v>2</v>
      </c>
      <c r="B6" s="20" t="s">
        <v>41</v>
      </c>
      <c r="C6" s="1">
        <v>16</v>
      </c>
      <c r="D6" s="1">
        <v>2004</v>
      </c>
      <c r="E6" s="1"/>
      <c r="F6" s="2" t="s">
        <v>42</v>
      </c>
      <c r="G6" s="1">
        <v>61.2</v>
      </c>
      <c r="H6" s="159"/>
      <c r="J6" s="159">
        <v>2</v>
      </c>
      <c r="K6" s="20" t="s">
        <v>61</v>
      </c>
      <c r="L6" s="1">
        <v>16</v>
      </c>
      <c r="M6" s="1">
        <v>2003</v>
      </c>
      <c r="N6" s="1"/>
      <c r="O6" s="2" t="s">
        <v>62</v>
      </c>
      <c r="P6" s="1">
        <v>66</v>
      </c>
      <c r="Q6" s="159"/>
    </row>
    <row r="7" spans="1:17" ht="31.5" x14ac:dyDescent="0.2">
      <c r="A7" s="159">
        <v>3</v>
      </c>
      <c r="B7" s="20" t="s">
        <v>31</v>
      </c>
      <c r="C7" s="1">
        <v>16</v>
      </c>
      <c r="D7" s="3">
        <v>2003</v>
      </c>
      <c r="E7" s="1"/>
      <c r="F7" s="2" t="s">
        <v>29</v>
      </c>
      <c r="G7" s="2">
        <v>61.2</v>
      </c>
      <c r="H7" s="159"/>
      <c r="J7" s="159">
        <v>3</v>
      </c>
      <c r="K7" s="20" t="s">
        <v>17</v>
      </c>
      <c r="L7" s="1">
        <v>16</v>
      </c>
      <c r="M7" s="1">
        <v>2004</v>
      </c>
      <c r="N7" s="1"/>
      <c r="O7" s="2" t="s">
        <v>13</v>
      </c>
      <c r="P7" s="1">
        <v>64.45</v>
      </c>
      <c r="Q7" s="159"/>
    </row>
    <row r="8" spans="1:17" ht="31.5" x14ac:dyDescent="0.2">
      <c r="A8" s="159">
        <v>4</v>
      </c>
      <c r="B8" s="20" t="s">
        <v>32</v>
      </c>
      <c r="C8" s="1">
        <v>16</v>
      </c>
      <c r="D8" s="1">
        <v>2001</v>
      </c>
      <c r="E8" s="1"/>
      <c r="F8" s="2" t="s">
        <v>29</v>
      </c>
      <c r="G8" s="2">
        <v>61.9</v>
      </c>
      <c r="H8" s="159"/>
      <c r="J8" s="159">
        <v>4</v>
      </c>
      <c r="K8" s="20" t="s">
        <v>57</v>
      </c>
      <c r="L8" s="1">
        <v>16</v>
      </c>
      <c r="M8" s="1">
        <v>2003</v>
      </c>
      <c r="N8" s="1"/>
      <c r="O8" s="2" t="s">
        <v>54</v>
      </c>
      <c r="P8" s="1">
        <v>66.75</v>
      </c>
      <c r="Q8" s="159"/>
    </row>
    <row r="9" spans="1:17" x14ac:dyDescent="0.2">
      <c r="J9" s="94"/>
      <c r="K9" s="94"/>
      <c r="L9" s="160"/>
      <c r="M9" s="94"/>
      <c r="N9" s="94"/>
      <c r="O9" s="94"/>
      <c r="P9" s="94"/>
    </row>
    <row r="11" spans="1:17" ht="15.75" x14ac:dyDescent="0.25">
      <c r="A11" s="254" t="s">
        <v>228</v>
      </c>
      <c r="B11" s="255"/>
      <c r="C11" s="255"/>
      <c r="D11" s="255"/>
      <c r="E11" s="255"/>
      <c r="F11" s="255"/>
      <c r="G11" s="256"/>
      <c r="H11" s="157"/>
      <c r="J11" s="259" t="s">
        <v>229</v>
      </c>
      <c r="K11" s="259"/>
      <c r="L11" s="259"/>
      <c r="M11" s="259"/>
      <c r="N11" s="259"/>
      <c r="O11" s="259"/>
      <c r="P11" s="259"/>
    </row>
    <row r="12" spans="1:17" ht="33.75" x14ac:dyDescent="0.2">
      <c r="A12" s="117" t="s">
        <v>223</v>
      </c>
      <c r="B12" s="158" t="s">
        <v>224</v>
      </c>
      <c r="C12" s="117" t="s">
        <v>136</v>
      </c>
      <c r="D12" s="117" t="s">
        <v>225</v>
      </c>
      <c r="E12" s="117" t="s">
        <v>226</v>
      </c>
      <c r="F12" s="117" t="s">
        <v>5</v>
      </c>
      <c r="G12" s="117" t="s">
        <v>183</v>
      </c>
      <c r="H12" s="117" t="s">
        <v>227</v>
      </c>
      <c r="J12" s="117" t="s">
        <v>223</v>
      </c>
      <c r="K12" s="158" t="s">
        <v>224</v>
      </c>
      <c r="L12" s="117" t="s">
        <v>136</v>
      </c>
      <c r="M12" s="117" t="s">
        <v>225</v>
      </c>
      <c r="N12" s="117" t="s">
        <v>226</v>
      </c>
      <c r="O12" s="117" t="s">
        <v>5</v>
      </c>
      <c r="P12" s="117" t="s">
        <v>183</v>
      </c>
      <c r="Q12" s="117" t="s">
        <v>227</v>
      </c>
    </row>
    <row r="13" spans="1:17" ht="31.5" x14ac:dyDescent="0.2">
      <c r="A13" s="159">
        <v>1</v>
      </c>
      <c r="B13" s="20" t="s">
        <v>33</v>
      </c>
      <c r="C13" s="1">
        <v>16</v>
      </c>
      <c r="D13" s="1">
        <v>2003</v>
      </c>
      <c r="E13" s="1"/>
      <c r="F13" s="2" t="s">
        <v>29</v>
      </c>
      <c r="G13" s="2">
        <v>64.75</v>
      </c>
      <c r="H13" s="159"/>
      <c r="J13" s="159">
        <v>1</v>
      </c>
      <c r="K13" s="20" t="s">
        <v>44</v>
      </c>
      <c r="L13" s="1">
        <v>16</v>
      </c>
      <c r="M13" s="1">
        <v>2004</v>
      </c>
      <c r="N13" s="1"/>
      <c r="O13" s="2" t="s">
        <v>42</v>
      </c>
      <c r="P13" s="1">
        <v>69.2</v>
      </c>
      <c r="Q13" s="161"/>
    </row>
    <row r="14" spans="1:17" ht="31.5" x14ac:dyDescent="0.2">
      <c r="A14" s="159">
        <v>2</v>
      </c>
      <c r="B14" s="20" t="s">
        <v>53</v>
      </c>
      <c r="C14" s="1">
        <v>24</v>
      </c>
      <c r="D14" s="1">
        <v>2002</v>
      </c>
      <c r="E14" s="1"/>
      <c r="F14" s="2" t="s">
        <v>54</v>
      </c>
      <c r="G14" s="1">
        <v>66.900000000000006</v>
      </c>
      <c r="H14" s="162"/>
      <c r="J14" s="159">
        <v>2</v>
      </c>
      <c r="K14" s="20" t="s">
        <v>94</v>
      </c>
      <c r="L14" s="1">
        <v>16</v>
      </c>
      <c r="M14" s="1">
        <v>2004</v>
      </c>
      <c r="N14" s="1"/>
      <c r="O14" s="2" t="s">
        <v>95</v>
      </c>
      <c r="P14" s="1">
        <v>72.2</v>
      </c>
      <c r="Q14" s="159"/>
    </row>
    <row r="15" spans="1:17" ht="31.5" x14ac:dyDescent="0.2">
      <c r="A15" s="159">
        <v>3</v>
      </c>
      <c r="B15" s="20" t="s">
        <v>64</v>
      </c>
      <c r="C15" s="1">
        <v>16</v>
      </c>
      <c r="D15" s="1">
        <v>2005</v>
      </c>
      <c r="E15" s="1"/>
      <c r="F15" s="2" t="s">
        <v>62</v>
      </c>
      <c r="G15" s="1">
        <v>66.5</v>
      </c>
      <c r="H15" s="162"/>
      <c r="J15" s="159">
        <v>3</v>
      </c>
      <c r="K15" s="20" t="s">
        <v>20</v>
      </c>
      <c r="L15" s="1">
        <v>16</v>
      </c>
      <c r="M15" s="1">
        <v>2004</v>
      </c>
      <c r="N15" s="1"/>
      <c r="O15" s="2" t="s">
        <v>13</v>
      </c>
      <c r="P15" s="1">
        <v>69</v>
      </c>
      <c r="Q15" s="159"/>
    </row>
    <row r="16" spans="1:17" ht="31.5" x14ac:dyDescent="0.2">
      <c r="A16" s="159">
        <v>4</v>
      </c>
      <c r="B16" s="20" t="s">
        <v>18</v>
      </c>
      <c r="C16" s="1">
        <v>16</v>
      </c>
      <c r="D16" s="1">
        <v>2003</v>
      </c>
      <c r="E16" s="1"/>
      <c r="F16" s="2" t="s">
        <v>13</v>
      </c>
      <c r="G16" s="1">
        <v>66.3</v>
      </c>
      <c r="H16" s="159"/>
      <c r="J16" s="159">
        <v>4</v>
      </c>
      <c r="K16" s="20" t="s">
        <v>77</v>
      </c>
      <c r="L16" s="1">
        <v>16</v>
      </c>
      <c r="M16" s="1">
        <v>2004</v>
      </c>
      <c r="N16" s="1"/>
      <c r="O16" s="2" t="s">
        <v>78</v>
      </c>
      <c r="P16" s="1">
        <v>67.3</v>
      </c>
      <c r="Q16" s="159"/>
    </row>
    <row r="19" spans="1:17" ht="15.75" x14ac:dyDescent="0.25">
      <c r="A19" s="254" t="s">
        <v>230</v>
      </c>
      <c r="B19" s="255"/>
      <c r="C19" s="255"/>
      <c r="D19" s="255"/>
      <c r="E19" s="255"/>
      <c r="F19" s="255"/>
      <c r="G19" s="256"/>
      <c r="H19" s="157"/>
      <c r="J19" s="254" t="s">
        <v>231</v>
      </c>
      <c r="K19" s="255"/>
      <c r="L19" s="255"/>
      <c r="M19" s="255"/>
      <c r="N19" s="255"/>
      <c r="O19" s="255"/>
      <c r="P19" s="256"/>
    </row>
    <row r="20" spans="1:17" ht="33.75" x14ac:dyDescent="0.2">
      <c r="A20" s="117" t="s">
        <v>223</v>
      </c>
      <c r="B20" s="158" t="s">
        <v>224</v>
      </c>
      <c r="C20" s="117" t="s">
        <v>136</v>
      </c>
      <c r="D20" s="117" t="s">
        <v>225</v>
      </c>
      <c r="E20" s="117" t="s">
        <v>226</v>
      </c>
      <c r="F20" s="117" t="s">
        <v>5</v>
      </c>
      <c r="G20" s="117" t="s">
        <v>183</v>
      </c>
      <c r="H20" s="117" t="s">
        <v>227</v>
      </c>
      <c r="J20" s="117" t="s">
        <v>223</v>
      </c>
      <c r="K20" s="158" t="s">
        <v>224</v>
      </c>
      <c r="L20" s="117" t="s">
        <v>136</v>
      </c>
      <c r="M20" s="117" t="s">
        <v>225</v>
      </c>
      <c r="N20" s="117" t="s">
        <v>226</v>
      </c>
      <c r="O20" s="117" t="s">
        <v>5</v>
      </c>
      <c r="P20" s="117" t="s">
        <v>183</v>
      </c>
      <c r="Q20" s="117" t="s">
        <v>227</v>
      </c>
    </row>
    <row r="21" spans="1:17" ht="31.5" x14ac:dyDescent="0.2">
      <c r="A21" s="159">
        <v>1</v>
      </c>
      <c r="B21" s="20" t="s">
        <v>35</v>
      </c>
      <c r="C21" s="1">
        <v>16</v>
      </c>
      <c r="D21" s="1">
        <v>2003</v>
      </c>
      <c r="E21" s="1"/>
      <c r="F21" s="2" t="s">
        <v>29</v>
      </c>
      <c r="G21" s="2">
        <v>71.5</v>
      </c>
      <c r="H21" s="159"/>
      <c r="J21" s="159">
        <v>1</v>
      </c>
      <c r="K21" s="20" t="s">
        <v>103</v>
      </c>
      <c r="L21" s="1">
        <v>16</v>
      </c>
      <c r="M21" s="1">
        <v>2004</v>
      </c>
      <c r="N21" s="1"/>
      <c r="O21" s="2" t="s">
        <v>104</v>
      </c>
      <c r="P21" s="1">
        <v>70.05</v>
      </c>
      <c r="Q21" s="159"/>
    </row>
    <row r="22" spans="1:17" ht="31.5" x14ac:dyDescent="0.2">
      <c r="A22" s="159">
        <v>2</v>
      </c>
      <c r="B22" s="20" t="s">
        <v>34</v>
      </c>
      <c r="C22" s="1">
        <v>16</v>
      </c>
      <c r="D22" s="1">
        <v>2004</v>
      </c>
      <c r="E22" s="1"/>
      <c r="F22" s="2" t="s">
        <v>29</v>
      </c>
      <c r="G22" s="2">
        <v>69.75</v>
      </c>
      <c r="H22" s="159"/>
      <c r="J22" s="159">
        <v>2</v>
      </c>
      <c r="K22" s="20" t="s">
        <v>56</v>
      </c>
      <c r="L22" s="1">
        <v>24</v>
      </c>
      <c r="M22" s="1">
        <v>2001</v>
      </c>
      <c r="N22" s="1">
        <v>1</v>
      </c>
      <c r="O22" s="2" t="s">
        <v>54</v>
      </c>
      <c r="P22" s="1">
        <v>69.400000000000006</v>
      </c>
      <c r="Q22" s="159"/>
    </row>
    <row r="23" spans="1:17" ht="31.5" x14ac:dyDescent="0.2">
      <c r="A23" s="159">
        <v>3</v>
      </c>
      <c r="B23" s="20" t="s">
        <v>46</v>
      </c>
      <c r="C23" s="1">
        <v>16</v>
      </c>
      <c r="D23" s="1">
        <v>2000</v>
      </c>
      <c r="E23" s="1"/>
      <c r="F23" s="2" t="s">
        <v>42</v>
      </c>
      <c r="G23" s="1">
        <v>70.900000000000006</v>
      </c>
      <c r="H23" s="159"/>
      <c r="J23" s="159">
        <v>3</v>
      </c>
      <c r="K23" s="20" t="s">
        <v>45</v>
      </c>
      <c r="L23" s="1">
        <v>24</v>
      </c>
      <c r="M23" s="1">
        <v>2003</v>
      </c>
      <c r="N23" s="1">
        <v>2</v>
      </c>
      <c r="O23" s="2" t="s">
        <v>42</v>
      </c>
      <c r="P23" s="1">
        <v>70.599999999999994</v>
      </c>
      <c r="Q23" s="159"/>
    </row>
    <row r="24" spans="1:17" ht="31.5" x14ac:dyDescent="0.2">
      <c r="A24" s="159">
        <v>4</v>
      </c>
      <c r="B24" s="20" t="s">
        <v>65</v>
      </c>
      <c r="C24" s="1">
        <v>16</v>
      </c>
      <c r="D24" s="1">
        <v>2004</v>
      </c>
      <c r="E24" s="1"/>
      <c r="F24" s="2" t="s">
        <v>62</v>
      </c>
      <c r="G24" s="1">
        <v>72.2</v>
      </c>
      <c r="H24" s="159"/>
      <c r="J24" s="159">
        <v>4</v>
      </c>
      <c r="K24" s="20" t="s">
        <v>163</v>
      </c>
      <c r="L24" s="1">
        <v>24</v>
      </c>
      <c r="M24" s="1">
        <v>2001</v>
      </c>
      <c r="N24" s="1">
        <v>3</v>
      </c>
      <c r="O24" s="2" t="s">
        <v>13</v>
      </c>
      <c r="P24" s="1">
        <v>71.05</v>
      </c>
      <c r="Q24" s="159"/>
    </row>
    <row r="27" spans="1:17" ht="15.75" x14ac:dyDescent="0.25">
      <c r="A27" s="254" t="s">
        <v>232</v>
      </c>
      <c r="B27" s="255"/>
      <c r="C27" s="255"/>
      <c r="D27" s="255"/>
      <c r="E27" s="255"/>
      <c r="F27" s="255"/>
      <c r="G27" s="256"/>
      <c r="H27" s="157"/>
      <c r="J27" s="254" t="s">
        <v>233</v>
      </c>
      <c r="K27" s="255"/>
      <c r="L27" s="255"/>
      <c r="M27" s="255"/>
      <c r="N27" s="255"/>
      <c r="O27" s="255"/>
      <c r="P27" s="256"/>
    </row>
    <row r="28" spans="1:17" ht="33.75" x14ac:dyDescent="0.2">
      <c r="A28" s="117" t="s">
        <v>223</v>
      </c>
      <c r="B28" s="158" t="s">
        <v>224</v>
      </c>
      <c r="C28" s="117" t="s">
        <v>136</v>
      </c>
      <c r="D28" s="117" t="s">
        <v>225</v>
      </c>
      <c r="E28" s="117" t="s">
        <v>226</v>
      </c>
      <c r="F28" s="117" t="s">
        <v>5</v>
      </c>
      <c r="G28" s="117" t="s">
        <v>183</v>
      </c>
      <c r="H28" s="117" t="s">
        <v>227</v>
      </c>
      <c r="J28" s="117" t="s">
        <v>223</v>
      </c>
      <c r="K28" s="158" t="s">
        <v>224</v>
      </c>
      <c r="L28" s="117" t="s">
        <v>136</v>
      </c>
      <c r="M28" s="117" t="s">
        <v>225</v>
      </c>
      <c r="N28" s="117" t="s">
        <v>226</v>
      </c>
      <c r="O28" s="117" t="s">
        <v>5</v>
      </c>
      <c r="P28" s="117" t="s">
        <v>183</v>
      </c>
      <c r="Q28" s="117" t="s">
        <v>227</v>
      </c>
    </row>
    <row r="29" spans="1:17" ht="31.5" x14ac:dyDescent="0.2">
      <c r="A29" s="159">
        <v>1</v>
      </c>
      <c r="B29" s="20" t="s">
        <v>80</v>
      </c>
      <c r="C29" s="1">
        <v>16</v>
      </c>
      <c r="D29" s="1">
        <v>2004</v>
      </c>
      <c r="E29" s="1"/>
      <c r="F29" s="2" t="s">
        <v>78</v>
      </c>
      <c r="G29" s="1">
        <v>72.849999999999994</v>
      </c>
      <c r="H29" s="159"/>
      <c r="J29" s="159">
        <v>1</v>
      </c>
      <c r="K29" s="20" t="s">
        <v>66</v>
      </c>
      <c r="L29" s="1">
        <v>16</v>
      </c>
      <c r="M29" s="1">
        <v>1999</v>
      </c>
      <c r="N29" s="1"/>
      <c r="O29" s="2" t="s">
        <v>62</v>
      </c>
      <c r="P29" s="1">
        <v>76.400000000000006</v>
      </c>
      <c r="Q29" s="1"/>
    </row>
    <row r="30" spans="1:17" ht="31.5" x14ac:dyDescent="0.2">
      <c r="A30" s="159">
        <v>2</v>
      </c>
      <c r="B30" s="20" t="s">
        <v>114</v>
      </c>
      <c r="C30" s="1">
        <v>16</v>
      </c>
      <c r="D30" s="1">
        <v>2003</v>
      </c>
      <c r="E30" s="1"/>
      <c r="F30" s="2" t="s">
        <v>112</v>
      </c>
      <c r="G30" s="1">
        <v>72.150000000000006</v>
      </c>
      <c r="H30" s="159"/>
      <c r="J30" s="159">
        <v>2</v>
      </c>
      <c r="K30" s="20" t="s">
        <v>81</v>
      </c>
      <c r="L30" s="1">
        <v>16</v>
      </c>
      <c r="M30" s="1">
        <v>2003</v>
      </c>
      <c r="N30" s="1"/>
      <c r="O30" s="2" t="s">
        <v>78</v>
      </c>
      <c r="P30" s="1">
        <v>73.3</v>
      </c>
      <c r="Q30" s="1"/>
    </row>
    <row r="31" spans="1:17" ht="31.5" x14ac:dyDescent="0.2">
      <c r="A31" s="159">
        <v>3</v>
      </c>
      <c r="B31" s="20" t="s">
        <v>22</v>
      </c>
      <c r="C31" s="1">
        <v>24</v>
      </c>
      <c r="D31" s="1">
        <v>2002</v>
      </c>
      <c r="E31" s="1">
        <v>3</v>
      </c>
      <c r="F31" s="2" t="s">
        <v>13</v>
      </c>
      <c r="G31" s="1">
        <v>76</v>
      </c>
      <c r="H31" s="159"/>
      <c r="J31" s="159">
        <v>3</v>
      </c>
      <c r="K31" s="20" t="s">
        <v>115</v>
      </c>
      <c r="L31" s="1">
        <v>16</v>
      </c>
      <c r="M31" s="1">
        <v>2004</v>
      </c>
      <c r="N31" s="1"/>
      <c r="O31" s="2" t="s">
        <v>112</v>
      </c>
      <c r="P31" s="1">
        <v>73.400000000000006</v>
      </c>
      <c r="Q31" s="1"/>
    </row>
    <row r="32" spans="1:17" ht="31.5" x14ac:dyDescent="0.2">
      <c r="A32" s="159">
        <v>4</v>
      </c>
      <c r="B32" s="20" t="s">
        <v>111</v>
      </c>
      <c r="C32" s="1">
        <v>16</v>
      </c>
      <c r="D32" s="1">
        <v>2004</v>
      </c>
      <c r="E32" s="1"/>
      <c r="F32" s="2" t="s">
        <v>112</v>
      </c>
      <c r="G32" s="1">
        <v>71</v>
      </c>
      <c r="H32" s="159"/>
      <c r="J32" s="159">
        <v>4</v>
      </c>
      <c r="K32" s="20" t="s">
        <v>36</v>
      </c>
      <c r="L32" s="1">
        <v>16</v>
      </c>
      <c r="M32" s="1">
        <v>2001</v>
      </c>
      <c r="N32" s="1"/>
      <c r="O32" s="2" t="s">
        <v>29</v>
      </c>
      <c r="P32" s="2">
        <v>77.2</v>
      </c>
      <c r="Q32" s="1"/>
    </row>
    <row r="35" spans="1:18" ht="15.75" x14ac:dyDescent="0.25">
      <c r="A35" s="254" t="s">
        <v>234</v>
      </c>
      <c r="B35" s="255"/>
      <c r="C35" s="255"/>
      <c r="D35" s="255"/>
      <c r="E35" s="255"/>
      <c r="F35" s="255"/>
      <c r="G35" s="256"/>
      <c r="H35" s="157"/>
      <c r="J35" s="254" t="s">
        <v>235</v>
      </c>
      <c r="K35" s="255"/>
      <c r="L35" s="255"/>
      <c r="M35" s="255"/>
      <c r="N35" s="255"/>
      <c r="O35" s="255"/>
      <c r="P35" s="256"/>
    </row>
    <row r="36" spans="1:18" ht="33.75" x14ac:dyDescent="0.2">
      <c r="A36" s="117" t="s">
        <v>223</v>
      </c>
      <c r="B36" s="158" t="s">
        <v>224</v>
      </c>
      <c r="C36" s="117" t="s">
        <v>136</v>
      </c>
      <c r="D36" s="117" t="s">
        <v>225</v>
      </c>
      <c r="E36" s="117" t="s">
        <v>226</v>
      </c>
      <c r="F36" s="117" t="s">
        <v>5</v>
      </c>
      <c r="G36" s="117" t="s">
        <v>183</v>
      </c>
      <c r="H36" s="117" t="s">
        <v>227</v>
      </c>
      <c r="J36" s="117" t="s">
        <v>223</v>
      </c>
      <c r="K36" s="158" t="s">
        <v>224</v>
      </c>
      <c r="L36" s="117" t="s">
        <v>136</v>
      </c>
      <c r="M36" s="117" t="s">
        <v>225</v>
      </c>
      <c r="N36" s="117" t="s">
        <v>226</v>
      </c>
      <c r="O36" s="117" t="s">
        <v>5</v>
      </c>
      <c r="P36" s="117" t="s">
        <v>183</v>
      </c>
      <c r="Q36" s="117" t="s">
        <v>227</v>
      </c>
    </row>
    <row r="37" spans="1:18" ht="31.5" x14ac:dyDescent="0.2">
      <c r="A37" s="159">
        <v>1</v>
      </c>
      <c r="B37" s="20" t="s">
        <v>82</v>
      </c>
      <c r="C37" s="1">
        <v>24</v>
      </c>
      <c r="D37" s="1">
        <v>2003</v>
      </c>
      <c r="E37" s="1">
        <v>1</v>
      </c>
      <c r="F37" s="2" t="s">
        <v>78</v>
      </c>
      <c r="G37" s="1">
        <v>75.150000000000006</v>
      </c>
      <c r="H37" s="159"/>
      <c r="J37" s="159">
        <v>1</v>
      </c>
      <c r="K37" s="20" t="s">
        <v>116</v>
      </c>
      <c r="L37" s="1">
        <v>24</v>
      </c>
      <c r="M37" s="1">
        <v>2004</v>
      </c>
      <c r="N37" s="1"/>
      <c r="O37" s="2" t="s">
        <v>112</v>
      </c>
      <c r="P37" s="1">
        <v>77.900000000000006</v>
      </c>
      <c r="Q37" s="2"/>
      <c r="R37" s="1"/>
    </row>
    <row r="38" spans="1:18" ht="31.5" x14ac:dyDescent="0.2">
      <c r="A38" s="159">
        <v>2</v>
      </c>
      <c r="B38" s="20" t="s">
        <v>88</v>
      </c>
      <c r="C38" s="1">
        <v>16</v>
      </c>
      <c r="D38" s="1">
        <v>1999</v>
      </c>
      <c r="E38" s="1"/>
      <c r="F38" s="2" t="s">
        <v>89</v>
      </c>
      <c r="G38" s="1">
        <v>76.25</v>
      </c>
      <c r="H38" s="159"/>
      <c r="J38" s="159">
        <v>2</v>
      </c>
      <c r="K38" s="33" t="s">
        <v>12</v>
      </c>
      <c r="L38" s="2">
        <v>12</v>
      </c>
      <c r="M38" s="2">
        <v>2003</v>
      </c>
      <c r="N38" s="2"/>
      <c r="O38" s="2" t="s">
        <v>13</v>
      </c>
      <c r="P38" s="2">
        <v>51.15</v>
      </c>
      <c r="Q38" s="159"/>
    </row>
    <row r="39" spans="1:18" ht="31.5" x14ac:dyDescent="0.2">
      <c r="A39" s="159">
        <v>3</v>
      </c>
      <c r="B39" s="20" t="s">
        <v>91</v>
      </c>
      <c r="C39" s="1">
        <v>16</v>
      </c>
      <c r="D39" s="1">
        <v>2003</v>
      </c>
      <c r="E39" s="1"/>
      <c r="F39" s="2" t="s">
        <v>89</v>
      </c>
      <c r="G39" s="1">
        <v>77.150000000000006</v>
      </c>
      <c r="H39" s="159"/>
      <c r="J39" s="159">
        <v>3</v>
      </c>
      <c r="K39" s="33" t="s">
        <v>28</v>
      </c>
      <c r="L39" s="2">
        <v>12</v>
      </c>
      <c r="M39" s="2">
        <v>2003</v>
      </c>
      <c r="N39" s="2"/>
      <c r="O39" s="2" t="s">
        <v>29</v>
      </c>
      <c r="P39" s="2">
        <v>51.4</v>
      </c>
      <c r="Q39" s="159"/>
    </row>
    <row r="40" spans="1:18" ht="31.5" x14ac:dyDescent="0.2">
      <c r="A40" s="159">
        <v>4</v>
      </c>
      <c r="B40" s="20" t="s">
        <v>97</v>
      </c>
      <c r="C40" s="1">
        <v>16</v>
      </c>
      <c r="D40" s="1">
        <v>2003</v>
      </c>
      <c r="E40" s="1"/>
      <c r="F40" s="2" t="s">
        <v>95</v>
      </c>
      <c r="G40" s="1">
        <v>77.75</v>
      </c>
      <c r="H40" s="159"/>
      <c r="J40" s="159">
        <v>4</v>
      </c>
      <c r="K40" s="33" t="s">
        <v>19</v>
      </c>
      <c r="L40" s="2">
        <v>12</v>
      </c>
      <c r="M40" s="2">
        <v>2004</v>
      </c>
      <c r="N40" s="2"/>
      <c r="O40" s="2" t="s">
        <v>13</v>
      </c>
      <c r="P40" s="2">
        <v>68.849999999999994</v>
      </c>
      <c r="Q40" s="159"/>
    </row>
    <row r="41" spans="1:18" ht="31.5" x14ac:dyDescent="0.2">
      <c r="A41" s="159">
        <v>5</v>
      </c>
      <c r="B41" s="34"/>
      <c r="C41" s="34"/>
      <c r="D41" s="34"/>
      <c r="E41" s="34"/>
      <c r="F41" s="34"/>
      <c r="G41" s="34"/>
      <c r="H41" s="162"/>
      <c r="J41" s="159">
        <v>5</v>
      </c>
      <c r="K41" s="163" t="s">
        <v>52</v>
      </c>
      <c r="L41" s="164">
        <v>16</v>
      </c>
      <c r="M41" s="164">
        <v>1999</v>
      </c>
      <c r="N41" s="164"/>
      <c r="O41" s="165" t="s">
        <v>42</v>
      </c>
      <c r="P41" s="164">
        <v>113.65</v>
      </c>
      <c r="Q41" s="162"/>
    </row>
  </sheetData>
  <mergeCells count="12">
    <mergeCell ref="A1:P1"/>
    <mergeCell ref="B2:C2"/>
    <mergeCell ref="A3:G3"/>
    <mergeCell ref="J3:P3"/>
    <mergeCell ref="A11:G11"/>
    <mergeCell ref="J11:P11"/>
    <mergeCell ref="A19:G19"/>
    <mergeCell ref="J19:P19"/>
    <mergeCell ref="A27:G27"/>
    <mergeCell ref="J27:P27"/>
    <mergeCell ref="A35:G35"/>
    <mergeCell ref="J35:P35"/>
  </mergeCells>
  <pageMargins left="0.25" right="0.25" top="0.75" bottom="0.75" header="0.30000001192092901" footer="0.30000001192092901"/>
  <pageSetup paperSize="9" fitToHeight="0" orientation="landscape"/>
  <rowBreaks count="2" manualBreakCount="2">
    <brk id="17" max="16383" man="1"/>
    <brk id="41" max="16383" man="1"/>
  </rowBreaks>
  <colBreaks count="1" manualBreakCount="1">
    <brk id="1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43"/>
  <sheetViews>
    <sheetView workbookViewId="0"/>
  </sheetViews>
  <sheetFormatPr defaultColWidth="8.7109375" defaultRowHeight="12.75" x14ac:dyDescent="0.25"/>
  <cols>
    <col min="1" max="1" width="8.42578125" style="166" customWidth="1"/>
    <col min="2" max="2" width="34.28515625" style="166" customWidth="1"/>
    <col min="3" max="3" width="8.85546875" style="166" customWidth="1"/>
    <col min="4" max="4" width="9.5703125" style="166" customWidth="1"/>
    <col min="5" max="5" width="11.140625" style="166" customWidth="1"/>
    <col min="6" max="6" width="14.42578125" style="166" customWidth="1"/>
    <col min="7" max="7" width="6" style="166" customWidth="1"/>
    <col min="8" max="8" width="28.85546875" style="166" customWidth="1"/>
    <col min="9" max="9" width="8.7109375" style="166" customWidth="1"/>
    <col min="10" max="10" width="13" style="166" customWidth="1"/>
    <col min="11" max="11" width="36.7109375" style="166" customWidth="1"/>
    <col min="12" max="12" width="7.85546875" style="166" customWidth="1"/>
    <col min="13" max="13" width="8.7109375" style="166" customWidth="1"/>
    <col min="14" max="14" width="11.5703125" style="166" customWidth="1"/>
    <col min="15" max="15" width="21.7109375" style="166" customWidth="1"/>
    <col min="16" max="16" width="8.7109375" style="166" customWidth="1"/>
    <col min="17" max="17" width="26" style="166" customWidth="1"/>
    <col min="18" max="18" width="8.7109375" style="166" customWidth="1"/>
    <col min="19" max="16384" width="8.7109375" style="166"/>
  </cols>
  <sheetData>
    <row r="1" spans="1:17" ht="18" x14ac:dyDescent="0.25">
      <c r="A1" s="263" t="s">
        <v>219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168"/>
    </row>
    <row r="2" spans="1:17" ht="18.75" x14ac:dyDescent="0.25">
      <c r="A2" s="167"/>
      <c r="B2" s="264" t="s">
        <v>236</v>
      </c>
      <c r="C2" s="264"/>
      <c r="D2" s="167"/>
      <c r="E2" s="167"/>
      <c r="F2" s="167"/>
      <c r="G2" s="167"/>
      <c r="H2" s="167"/>
      <c r="I2" s="167"/>
      <c r="J2" s="167"/>
      <c r="K2" s="167"/>
      <c r="L2" s="169"/>
      <c r="M2" s="167"/>
      <c r="N2" s="167"/>
      <c r="O2" s="167"/>
      <c r="P2" s="167"/>
      <c r="Q2" s="168"/>
    </row>
    <row r="3" spans="1:17" ht="18" x14ac:dyDescent="0.2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168"/>
    </row>
    <row r="4" spans="1:17" ht="18" x14ac:dyDescent="0.25">
      <c r="A4" s="263" t="s">
        <v>221</v>
      </c>
      <c r="B4" s="263"/>
      <c r="C4" s="263"/>
      <c r="D4" s="263"/>
      <c r="E4" s="263"/>
      <c r="F4" s="263"/>
      <c r="G4" s="263"/>
      <c r="H4" s="167"/>
      <c r="I4" s="168"/>
      <c r="J4" s="263" t="s">
        <v>222</v>
      </c>
      <c r="K4" s="263"/>
      <c r="L4" s="263"/>
      <c r="M4" s="263"/>
      <c r="N4" s="263"/>
      <c r="O4" s="263"/>
      <c r="P4" s="263"/>
      <c r="Q4" s="168"/>
    </row>
    <row r="5" spans="1:17" ht="36" customHeight="1" x14ac:dyDescent="0.25">
      <c r="A5" s="170" t="s">
        <v>223</v>
      </c>
      <c r="B5" s="171" t="s">
        <v>224</v>
      </c>
      <c r="C5" s="170" t="s">
        <v>136</v>
      </c>
      <c r="D5" s="170" t="s">
        <v>225</v>
      </c>
      <c r="E5" s="170" t="s">
        <v>226</v>
      </c>
      <c r="F5" s="170" t="s">
        <v>5</v>
      </c>
      <c r="G5" s="170" t="s">
        <v>183</v>
      </c>
      <c r="H5" s="170" t="s">
        <v>237</v>
      </c>
      <c r="I5" s="168"/>
      <c r="J5" s="170" t="s">
        <v>223</v>
      </c>
      <c r="K5" s="171" t="s">
        <v>224</v>
      </c>
      <c r="L5" s="170" t="s">
        <v>136</v>
      </c>
      <c r="M5" s="170" t="s">
        <v>225</v>
      </c>
      <c r="N5" s="170" t="s">
        <v>226</v>
      </c>
      <c r="O5" s="170" t="s">
        <v>5</v>
      </c>
      <c r="P5" s="170" t="s">
        <v>183</v>
      </c>
      <c r="Q5" s="170" t="s">
        <v>237</v>
      </c>
    </row>
    <row r="6" spans="1:17" ht="37.15" customHeight="1" x14ac:dyDescent="0.25">
      <c r="A6" s="171">
        <v>1</v>
      </c>
      <c r="B6" s="172" t="s">
        <v>23</v>
      </c>
      <c r="C6" s="172">
        <v>16</v>
      </c>
      <c r="D6" s="172">
        <v>2004</v>
      </c>
      <c r="E6" s="172"/>
      <c r="F6" s="173" t="s">
        <v>13</v>
      </c>
      <c r="G6" s="172">
        <v>78.099999999999994</v>
      </c>
      <c r="H6" s="171">
        <v>109</v>
      </c>
      <c r="I6" s="168"/>
      <c r="J6" s="171">
        <v>1</v>
      </c>
      <c r="K6" s="172" t="s">
        <v>84</v>
      </c>
      <c r="L6" s="172">
        <v>16</v>
      </c>
      <c r="M6" s="172">
        <v>2003</v>
      </c>
      <c r="N6" s="172"/>
      <c r="O6" s="173" t="s">
        <v>78</v>
      </c>
      <c r="P6" s="172">
        <v>84.35</v>
      </c>
      <c r="Q6" s="171">
        <v>30</v>
      </c>
    </row>
    <row r="7" spans="1:17" ht="16.7" customHeight="1" x14ac:dyDescent="0.25">
      <c r="A7" s="171">
        <v>2</v>
      </c>
      <c r="B7" s="172" t="s">
        <v>83</v>
      </c>
      <c r="C7" s="172">
        <v>16</v>
      </c>
      <c r="D7" s="172">
        <v>2002</v>
      </c>
      <c r="E7" s="172"/>
      <c r="F7" s="173" t="s">
        <v>78</v>
      </c>
      <c r="G7" s="172">
        <v>78.099999999999994</v>
      </c>
      <c r="H7" s="171">
        <v>40</v>
      </c>
      <c r="I7" s="168"/>
      <c r="J7" s="171">
        <v>2</v>
      </c>
      <c r="K7" s="172" t="s">
        <v>70</v>
      </c>
      <c r="L7" s="172">
        <v>16</v>
      </c>
      <c r="M7" s="172">
        <v>2003</v>
      </c>
      <c r="N7" s="172"/>
      <c r="O7" s="173" t="s">
        <v>62</v>
      </c>
      <c r="P7" s="172">
        <v>85.55</v>
      </c>
      <c r="Q7" s="171">
        <v>24</v>
      </c>
    </row>
    <row r="8" spans="1:17" ht="17.45" customHeight="1" x14ac:dyDescent="0.25">
      <c r="A8" s="171">
        <v>3</v>
      </c>
      <c r="B8" s="172" t="s">
        <v>99</v>
      </c>
      <c r="C8" s="172">
        <v>24</v>
      </c>
      <c r="D8" s="172">
        <v>2001</v>
      </c>
      <c r="E8" s="172">
        <v>3</v>
      </c>
      <c r="F8" s="173" t="s">
        <v>95</v>
      </c>
      <c r="G8" s="172">
        <v>86.7</v>
      </c>
      <c r="H8" s="171">
        <v>25</v>
      </c>
      <c r="I8" s="168"/>
      <c r="J8" s="171">
        <v>3</v>
      </c>
      <c r="K8" s="172" t="s">
        <v>92</v>
      </c>
      <c r="L8" s="172">
        <v>16</v>
      </c>
      <c r="M8" s="172">
        <v>2003</v>
      </c>
      <c r="N8" s="172"/>
      <c r="O8" s="173" t="s">
        <v>89</v>
      </c>
      <c r="P8" s="172">
        <v>81</v>
      </c>
      <c r="Q8" s="171">
        <v>40</v>
      </c>
    </row>
    <row r="9" spans="1:17" ht="18.75" x14ac:dyDescent="0.25">
      <c r="A9" s="171">
        <v>4</v>
      </c>
      <c r="B9" s="172" t="s">
        <v>9</v>
      </c>
      <c r="C9" s="172">
        <v>16</v>
      </c>
      <c r="D9" s="172">
        <v>2003</v>
      </c>
      <c r="E9" s="172"/>
      <c r="F9" s="173" t="s">
        <v>10</v>
      </c>
      <c r="G9" s="172">
        <v>79.099999999999994</v>
      </c>
      <c r="H9" s="171">
        <v>99</v>
      </c>
      <c r="I9" s="168"/>
      <c r="J9" s="171">
        <v>4</v>
      </c>
      <c r="K9" s="172" t="s">
        <v>67</v>
      </c>
      <c r="L9" s="172">
        <v>24</v>
      </c>
      <c r="M9" s="172">
        <v>2004</v>
      </c>
      <c r="N9" s="172"/>
      <c r="O9" s="173" t="s">
        <v>62</v>
      </c>
      <c r="P9" s="172">
        <v>82.2</v>
      </c>
      <c r="Q9" s="171">
        <v>20</v>
      </c>
    </row>
    <row r="10" spans="1:17" ht="30.6" customHeight="1" x14ac:dyDescent="0.25">
      <c r="A10" s="171">
        <v>5</v>
      </c>
      <c r="B10" s="172" t="s">
        <v>105</v>
      </c>
      <c r="C10" s="172">
        <v>16</v>
      </c>
      <c r="D10" s="172">
        <v>2001</v>
      </c>
      <c r="E10" s="172"/>
      <c r="F10" s="173" t="s">
        <v>106</v>
      </c>
      <c r="G10" s="172">
        <v>79.900000000000006</v>
      </c>
      <c r="H10" s="171">
        <v>36</v>
      </c>
      <c r="I10" s="168"/>
      <c r="J10" s="171">
        <v>5</v>
      </c>
      <c r="K10" s="172" t="s">
        <v>107</v>
      </c>
      <c r="L10" s="172">
        <v>16</v>
      </c>
      <c r="M10" s="172">
        <v>2001</v>
      </c>
      <c r="N10" s="172"/>
      <c r="O10" s="173" t="s">
        <v>106</v>
      </c>
      <c r="P10" s="172">
        <v>82.25</v>
      </c>
      <c r="Q10" s="171">
        <v>50</v>
      </c>
    </row>
    <row r="11" spans="1:17" ht="18" x14ac:dyDescent="0.25">
      <c r="A11" s="168"/>
      <c r="B11" s="168"/>
      <c r="C11" s="168"/>
      <c r="D11" s="168"/>
      <c r="E11" s="168"/>
      <c r="F11" s="168"/>
      <c r="G11" s="168"/>
      <c r="H11" s="168"/>
      <c r="I11" s="168"/>
      <c r="J11" s="174"/>
      <c r="K11" s="174"/>
      <c r="L11" s="175"/>
      <c r="M11" s="174"/>
      <c r="N11" s="174"/>
      <c r="O11" s="174"/>
      <c r="P11" s="174"/>
      <c r="Q11" s="168"/>
    </row>
    <row r="12" spans="1:17" ht="18" x14ac:dyDescent="0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76"/>
      <c r="M12" s="168"/>
      <c r="N12" s="168"/>
      <c r="O12" s="168"/>
      <c r="P12" s="168"/>
      <c r="Q12" s="168"/>
    </row>
    <row r="13" spans="1:17" ht="18" x14ac:dyDescent="0.25">
      <c r="A13" s="260" t="s">
        <v>228</v>
      </c>
      <c r="B13" s="261"/>
      <c r="C13" s="261"/>
      <c r="D13" s="261"/>
      <c r="E13" s="261"/>
      <c r="F13" s="261"/>
      <c r="G13" s="261"/>
      <c r="H13" s="262"/>
      <c r="I13" s="168"/>
      <c r="J13" s="260" t="s">
        <v>229</v>
      </c>
      <c r="K13" s="261"/>
      <c r="L13" s="261"/>
      <c r="M13" s="261"/>
      <c r="N13" s="261"/>
      <c r="O13" s="261"/>
      <c r="P13" s="262"/>
      <c r="Q13" s="168"/>
    </row>
    <row r="14" spans="1:17" ht="40.15" customHeight="1" x14ac:dyDescent="0.25">
      <c r="A14" s="170" t="s">
        <v>223</v>
      </c>
      <c r="B14" s="171" t="s">
        <v>224</v>
      </c>
      <c r="C14" s="170" t="s">
        <v>136</v>
      </c>
      <c r="D14" s="170" t="s">
        <v>225</v>
      </c>
      <c r="E14" s="170" t="s">
        <v>226</v>
      </c>
      <c r="F14" s="170" t="s">
        <v>5</v>
      </c>
      <c r="G14" s="170" t="s">
        <v>183</v>
      </c>
      <c r="H14" s="170" t="s">
        <v>237</v>
      </c>
      <c r="I14" s="168"/>
      <c r="J14" s="170" t="s">
        <v>223</v>
      </c>
      <c r="K14" s="171" t="s">
        <v>224</v>
      </c>
      <c r="L14" s="170" t="s">
        <v>136</v>
      </c>
      <c r="M14" s="170" t="s">
        <v>225</v>
      </c>
      <c r="N14" s="170" t="s">
        <v>226</v>
      </c>
      <c r="O14" s="170" t="s">
        <v>5</v>
      </c>
      <c r="P14" s="170" t="s">
        <v>183</v>
      </c>
      <c r="Q14" s="170" t="s">
        <v>237</v>
      </c>
    </row>
    <row r="15" spans="1:17" ht="37.5" x14ac:dyDescent="0.25">
      <c r="A15" s="171">
        <v>1</v>
      </c>
      <c r="B15" s="172" t="s">
        <v>93</v>
      </c>
      <c r="C15" s="172">
        <v>16</v>
      </c>
      <c r="D15" s="172">
        <v>2003</v>
      </c>
      <c r="E15" s="172"/>
      <c r="F15" s="173" t="s">
        <v>89</v>
      </c>
      <c r="G15" s="172">
        <v>82.5</v>
      </c>
      <c r="H15" s="171"/>
      <c r="I15" s="168"/>
      <c r="J15" s="171">
        <v>1</v>
      </c>
      <c r="K15" s="172" t="s">
        <v>37</v>
      </c>
      <c r="L15" s="172">
        <v>16</v>
      </c>
      <c r="M15" s="172">
        <v>2004</v>
      </c>
      <c r="N15" s="172"/>
      <c r="O15" s="173" t="s">
        <v>29</v>
      </c>
      <c r="P15" s="173">
        <v>86.7</v>
      </c>
      <c r="Q15" s="177"/>
    </row>
    <row r="16" spans="1:17" ht="37.5" x14ac:dyDescent="0.25">
      <c r="A16" s="171">
        <v>2</v>
      </c>
      <c r="B16" s="172" t="s">
        <v>69</v>
      </c>
      <c r="C16" s="172">
        <v>24</v>
      </c>
      <c r="D16" s="172">
        <v>1999</v>
      </c>
      <c r="E16" s="172"/>
      <c r="F16" s="173" t="s">
        <v>62</v>
      </c>
      <c r="G16" s="172">
        <v>83.5</v>
      </c>
      <c r="H16" s="171"/>
      <c r="I16" s="168"/>
      <c r="J16" s="171">
        <v>2</v>
      </c>
      <c r="K16" s="172" t="s">
        <v>71</v>
      </c>
      <c r="L16" s="172">
        <v>16</v>
      </c>
      <c r="M16" s="172">
        <v>2005</v>
      </c>
      <c r="N16" s="172"/>
      <c r="O16" s="173" t="s">
        <v>62</v>
      </c>
      <c r="P16" s="172">
        <v>86.7</v>
      </c>
      <c r="Q16" s="171"/>
    </row>
    <row r="17" spans="1:17" ht="37.5" x14ac:dyDescent="0.25">
      <c r="A17" s="171">
        <v>3</v>
      </c>
      <c r="B17" s="172" t="s">
        <v>167</v>
      </c>
      <c r="C17" s="172">
        <v>24</v>
      </c>
      <c r="D17" s="172">
        <v>1999</v>
      </c>
      <c r="E17" s="172">
        <v>1</v>
      </c>
      <c r="F17" s="173" t="s">
        <v>54</v>
      </c>
      <c r="G17" s="172">
        <v>79.75</v>
      </c>
      <c r="H17" s="171"/>
      <c r="I17" s="168"/>
      <c r="J17" s="171">
        <v>3</v>
      </c>
      <c r="K17" s="172" t="s">
        <v>108</v>
      </c>
      <c r="L17" s="172">
        <v>16</v>
      </c>
      <c r="M17" s="172">
        <v>2003</v>
      </c>
      <c r="N17" s="172"/>
      <c r="O17" s="173" t="s">
        <v>106</v>
      </c>
      <c r="P17" s="172">
        <v>85.1</v>
      </c>
      <c r="Q17" s="168"/>
    </row>
    <row r="18" spans="1:17" ht="37.5" x14ac:dyDescent="0.25">
      <c r="A18" s="171">
        <v>4</v>
      </c>
      <c r="B18" s="172" t="s">
        <v>24</v>
      </c>
      <c r="C18" s="172">
        <v>24</v>
      </c>
      <c r="D18" s="172">
        <v>2002</v>
      </c>
      <c r="E18" s="172">
        <v>3</v>
      </c>
      <c r="F18" s="173" t="s">
        <v>13</v>
      </c>
      <c r="G18" s="172">
        <v>79</v>
      </c>
      <c r="H18" s="171"/>
      <c r="I18" s="168"/>
      <c r="J18" s="171">
        <v>4</v>
      </c>
      <c r="K18" s="172" t="s">
        <v>38</v>
      </c>
      <c r="L18" s="172">
        <v>16</v>
      </c>
      <c r="M18" s="172">
        <v>2002</v>
      </c>
      <c r="N18" s="172"/>
      <c r="O18" s="173" t="s">
        <v>29</v>
      </c>
      <c r="P18" s="173">
        <v>87.9</v>
      </c>
      <c r="Q18" s="171"/>
    </row>
    <row r="19" spans="1:17" ht="37.5" x14ac:dyDescent="0.25">
      <c r="A19" s="171">
        <v>5</v>
      </c>
      <c r="B19" s="172" t="s">
        <v>98</v>
      </c>
      <c r="C19" s="172">
        <v>24</v>
      </c>
      <c r="D19" s="172">
        <v>2000</v>
      </c>
      <c r="E19" s="172">
        <v>2</v>
      </c>
      <c r="F19" s="173" t="s">
        <v>95</v>
      </c>
      <c r="G19" s="172">
        <v>79.400000000000006</v>
      </c>
      <c r="H19" s="171"/>
      <c r="I19" s="168"/>
      <c r="J19" s="171">
        <v>5</v>
      </c>
      <c r="K19" s="172" t="s">
        <v>100</v>
      </c>
      <c r="L19" s="172">
        <v>16</v>
      </c>
      <c r="M19" s="172">
        <v>2003</v>
      </c>
      <c r="N19" s="172"/>
      <c r="O19" s="173" t="s">
        <v>95</v>
      </c>
      <c r="P19" s="172">
        <v>87.5</v>
      </c>
      <c r="Q19" s="171"/>
    </row>
    <row r="20" spans="1:17" ht="22.15" customHeight="1" x14ac:dyDescent="0.25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76"/>
      <c r="M20" s="168"/>
      <c r="N20" s="168"/>
      <c r="O20" s="168"/>
      <c r="P20" s="168"/>
      <c r="Q20" s="168"/>
    </row>
    <row r="21" spans="1:17" ht="18" x14ac:dyDescent="0.25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76"/>
      <c r="M21" s="168"/>
      <c r="N21" s="168"/>
      <c r="O21" s="168"/>
      <c r="P21" s="168"/>
      <c r="Q21" s="168"/>
    </row>
    <row r="22" spans="1:17" ht="18" x14ac:dyDescent="0.25">
      <c r="A22" s="260" t="s">
        <v>230</v>
      </c>
      <c r="B22" s="261"/>
      <c r="C22" s="261"/>
      <c r="D22" s="261"/>
      <c r="E22" s="261"/>
      <c r="F22" s="261"/>
      <c r="G22" s="261"/>
      <c r="H22" s="262"/>
      <c r="I22" s="168"/>
      <c r="J22" s="260" t="s">
        <v>231</v>
      </c>
      <c r="K22" s="261"/>
      <c r="L22" s="261"/>
      <c r="M22" s="261"/>
      <c r="N22" s="261"/>
      <c r="O22" s="261"/>
      <c r="P22" s="262"/>
      <c r="Q22" s="168"/>
    </row>
    <row r="23" spans="1:17" ht="40.700000000000003" customHeight="1" x14ac:dyDescent="0.25">
      <c r="A23" s="170" t="s">
        <v>223</v>
      </c>
      <c r="B23" s="171" t="s">
        <v>224</v>
      </c>
      <c r="C23" s="170" t="s">
        <v>136</v>
      </c>
      <c r="D23" s="170" t="s">
        <v>225</v>
      </c>
      <c r="E23" s="170" t="s">
        <v>226</v>
      </c>
      <c r="F23" s="170" t="s">
        <v>5</v>
      </c>
      <c r="G23" s="170" t="s">
        <v>183</v>
      </c>
      <c r="H23" s="170" t="s">
        <v>237</v>
      </c>
      <c r="I23" s="168"/>
      <c r="J23" s="170" t="s">
        <v>223</v>
      </c>
      <c r="K23" s="171" t="s">
        <v>224</v>
      </c>
      <c r="L23" s="170" t="s">
        <v>136</v>
      </c>
      <c r="M23" s="170" t="s">
        <v>225</v>
      </c>
      <c r="N23" s="170" t="s">
        <v>226</v>
      </c>
      <c r="O23" s="170" t="s">
        <v>5</v>
      </c>
      <c r="P23" s="170" t="s">
        <v>183</v>
      </c>
      <c r="Q23" s="170" t="s">
        <v>237</v>
      </c>
    </row>
    <row r="24" spans="1:17" ht="37.5" x14ac:dyDescent="0.25">
      <c r="A24" s="171">
        <v>1</v>
      </c>
      <c r="B24" s="172" t="s">
        <v>87</v>
      </c>
      <c r="C24" s="172">
        <v>16</v>
      </c>
      <c r="D24" s="172">
        <v>2002</v>
      </c>
      <c r="E24" s="172"/>
      <c r="F24" s="173" t="s">
        <v>78</v>
      </c>
      <c r="G24" s="172">
        <v>91.55</v>
      </c>
      <c r="H24" s="171"/>
      <c r="I24" s="168"/>
      <c r="J24" s="171">
        <v>1</v>
      </c>
      <c r="K24" s="172" t="s">
        <v>102</v>
      </c>
      <c r="L24" s="172">
        <v>16</v>
      </c>
      <c r="M24" s="172">
        <v>2004</v>
      </c>
      <c r="N24" s="172"/>
      <c r="O24" s="173" t="s">
        <v>95</v>
      </c>
      <c r="P24" s="172">
        <v>89.25</v>
      </c>
      <c r="Q24" s="171"/>
    </row>
    <row r="25" spans="1:17" ht="18.75" x14ac:dyDescent="0.25">
      <c r="A25" s="171">
        <v>2</v>
      </c>
      <c r="B25" s="172" t="s">
        <v>101</v>
      </c>
      <c r="C25" s="172">
        <v>16</v>
      </c>
      <c r="D25" s="172">
        <v>2002</v>
      </c>
      <c r="E25" s="172"/>
      <c r="F25" s="173" t="s">
        <v>95</v>
      </c>
      <c r="G25" s="172">
        <v>88.45</v>
      </c>
      <c r="H25" s="171"/>
      <c r="I25" s="168"/>
      <c r="J25" s="171">
        <v>2</v>
      </c>
      <c r="K25" s="172" t="s">
        <v>72</v>
      </c>
      <c r="L25" s="172">
        <v>16</v>
      </c>
      <c r="M25" s="172">
        <v>2002</v>
      </c>
      <c r="N25" s="172"/>
      <c r="O25" s="173" t="s">
        <v>62</v>
      </c>
      <c r="P25" s="172">
        <v>90</v>
      </c>
      <c r="Q25" s="171"/>
    </row>
    <row r="26" spans="1:17" ht="37.5" x14ac:dyDescent="0.25">
      <c r="A26" s="171">
        <v>3</v>
      </c>
      <c r="B26" s="172" t="s">
        <v>25</v>
      </c>
      <c r="C26" s="172">
        <v>16</v>
      </c>
      <c r="D26" s="172">
        <v>2003</v>
      </c>
      <c r="E26" s="172"/>
      <c r="F26" s="173" t="s">
        <v>13</v>
      </c>
      <c r="G26" s="172">
        <v>88.95</v>
      </c>
      <c r="H26" s="171"/>
      <c r="I26" s="168"/>
      <c r="J26" s="171">
        <v>3</v>
      </c>
      <c r="K26" s="172" t="s">
        <v>109</v>
      </c>
      <c r="L26" s="172">
        <v>24</v>
      </c>
      <c r="M26" s="172">
        <v>2004</v>
      </c>
      <c r="N26" s="172"/>
      <c r="O26" s="173" t="s">
        <v>106</v>
      </c>
      <c r="P26" s="172">
        <v>90.2</v>
      </c>
      <c r="Q26" s="171"/>
    </row>
    <row r="27" spans="1:17" ht="21.6" customHeight="1" x14ac:dyDescent="0.25">
      <c r="A27" s="171">
        <v>4</v>
      </c>
      <c r="B27" s="172" t="s">
        <v>48</v>
      </c>
      <c r="C27" s="172">
        <v>16</v>
      </c>
      <c r="D27" s="172">
        <v>2004</v>
      </c>
      <c r="E27" s="172"/>
      <c r="F27" s="173" t="s">
        <v>42</v>
      </c>
      <c r="G27" s="172">
        <v>95.05</v>
      </c>
      <c r="H27" s="171"/>
      <c r="I27" s="168"/>
      <c r="J27" s="171">
        <v>4</v>
      </c>
      <c r="K27" s="172" t="s">
        <v>47</v>
      </c>
      <c r="L27" s="172">
        <v>16</v>
      </c>
      <c r="M27" s="172">
        <v>2004</v>
      </c>
      <c r="N27" s="172"/>
      <c r="O27" s="173" t="s">
        <v>42</v>
      </c>
      <c r="P27" s="172">
        <v>90.45</v>
      </c>
      <c r="Q27" s="171"/>
    </row>
    <row r="28" spans="1:17" ht="37.5" x14ac:dyDescent="0.25">
      <c r="A28" s="171">
        <v>5</v>
      </c>
      <c r="B28" s="172" t="s">
        <v>86</v>
      </c>
      <c r="C28" s="172">
        <v>16</v>
      </c>
      <c r="D28" s="172">
        <v>2003</v>
      </c>
      <c r="E28" s="172"/>
      <c r="F28" s="173" t="s">
        <v>78</v>
      </c>
      <c r="G28" s="172">
        <v>89.2</v>
      </c>
      <c r="H28" s="171"/>
      <c r="I28" s="168"/>
      <c r="J28" s="171">
        <v>5</v>
      </c>
      <c r="K28" s="172" t="s">
        <v>73</v>
      </c>
      <c r="L28" s="172">
        <v>16</v>
      </c>
      <c r="M28" s="172">
        <v>2002</v>
      </c>
      <c r="N28" s="172"/>
      <c r="O28" s="173" t="s">
        <v>62</v>
      </c>
      <c r="P28" s="172">
        <v>91.5</v>
      </c>
      <c r="Q28" s="171"/>
    </row>
    <row r="29" spans="1:17" ht="18" x14ac:dyDescent="0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76"/>
      <c r="M29" s="168"/>
      <c r="N29" s="168"/>
      <c r="O29" s="168"/>
      <c r="P29" s="168"/>
      <c r="Q29" s="168"/>
    </row>
    <row r="30" spans="1:17" ht="18" x14ac:dyDescent="0.25">
      <c r="A30" s="260" t="s">
        <v>232</v>
      </c>
      <c r="B30" s="261"/>
      <c r="C30" s="261"/>
      <c r="D30" s="261"/>
      <c r="E30" s="261"/>
      <c r="F30" s="261"/>
      <c r="G30" s="262"/>
      <c r="H30" s="167"/>
      <c r="I30" s="168"/>
      <c r="J30" s="260" t="s">
        <v>233</v>
      </c>
      <c r="K30" s="261"/>
      <c r="L30" s="261"/>
      <c r="M30" s="261"/>
      <c r="N30" s="261"/>
      <c r="O30" s="261"/>
      <c r="P30" s="262"/>
      <c r="Q30" s="168"/>
    </row>
    <row r="31" spans="1:17" ht="40.700000000000003" customHeight="1" x14ac:dyDescent="0.25">
      <c r="A31" s="170" t="s">
        <v>223</v>
      </c>
      <c r="B31" s="171" t="s">
        <v>224</v>
      </c>
      <c r="C31" s="170" t="s">
        <v>136</v>
      </c>
      <c r="D31" s="170" t="s">
        <v>225</v>
      </c>
      <c r="E31" s="170" t="s">
        <v>226</v>
      </c>
      <c r="F31" s="170" t="s">
        <v>5</v>
      </c>
      <c r="G31" s="170" t="s">
        <v>183</v>
      </c>
      <c r="H31" s="170" t="s">
        <v>237</v>
      </c>
      <c r="I31" s="168"/>
      <c r="J31" s="170" t="s">
        <v>223</v>
      </c>
      <c r="K31" s="171" t="s">
        <v>224</v>
      </c>
      <c r="L31" s="170" t="s">
        <v>136</v>
      </c>
      <c r="M31" s="170" t="s">
        <v>225</v>
      </c>
      <c r="N31" s="170" t="s">
        <v>226</v>
      </c>
      <c r="O31" s="170" t="s">
        <v>5</v>
      </c>
      <c r="P31" s="170" t="s">
        <v>183</v>
      </c>
      <c r="Q31" s="170" t="s">
        <v>237</v>
      </c>
    </row>
    <row r="32" spans="1:17" ht="37.5" x14ac:dyDescent="0.25">
      <c r="A32" s="171">
        <v>1</v>
      </c>
      <c r="B32" s="172" t="s">
        <v>75</v>
      </c>
      <c r="C32" s="172">
        <v>16</v>
      </c>
      <c r="D32" s="172">
        <v>2003</v>
      </c>
      <c r="E32" s="172"/>
      <c r="F32" s="173" t="s">
        <v>62</v>
      </c>
      <c r="G32" s="172">
        <v>113</v>
      </c>
      <c r="H32" s="171"/>
      <c r="I32" s="168"/>
      <c r="J32" s="171">
        <v>1</v>
      </c>
      <c r="K32" s="172" t="s">
        <v>110</v>
      </c>
      <c r="L32" s="172">
        <v>24</v>
      </c>
      <c r="M32" s="172">
        <v>2003</v>
      </c>
      <c r="N32" s="172"/>
      <c r="O32" s="173" t="s">
        <v>106</v>
      </c>
      <c r="P32" s="172">
        <v>97.1</v>
      </c>
      <c r="Q32" s="171"/>
    </row>
    <row r="33" spans="1:17" ht="37.5" x14ac:dyDescent="0.25">
      <c r="A33" s="171">
        <v>2</v>
      </c>
      <c r="B33" s="172" t="s">
        <v>74</v>
      </c>
      <c r="C33" s="172">
        <v>24</v>
      </c>
      <c r="D33" s="172">
        <v>2001</v>
      </c>
      <c r="E33" s="172"/>
      <c r="F33" s="173" t="s">
        <v>62</v>
      </c>
      <c r="G33" s="172">
        <v>92.3</v>
      </c>
      <c r="H33" s="171"/>
      <c r="I33" s="168"/>
      <c r="J33" s="171">
        <v>2</v>
      </c>
      <c r="K33" s="172" t="s">
        <v>50</v>
      </c>
      <c r="L33" s="172">
        <v>24</v>
      </c>
      <c r="M33" s="172">
        <v>2002</v>
      </c>
      <c r="N33" s="172"/>
      <c r="O33" s="173" t="s">
        <v>42</v>
      </c>
      <c r="P33" s="172">
        <v>100.3</v>
      </c>
      <c r="Q33" s="171"/>
    </row>
    <row r="34" spans="1:17" ht="37.5" x14ac:dyDescent="0.25">
      <c r="A34" s="171">
        <v>3</v>
      </c>
      <c r="B34" s="172" t="s">
        <v>85</v>
      </c>
      <c r="C34" s="172">
        <v>24</v>
      </c>
      <c r="D34" s="172">
        <v>2003</v>
      </c>
      <c r="E34" s="172"/>
      <c r="F34" s="173" t="s">
        <v>78</v>
      </c>
      <c r="G34" s="172">
        <v>87.35</v>
      </c>
      <c r="H34" s="171"/>
      <c r="I34" s="168"/>
      <c r="J34" s="171">
        <v>3</v>
      </c>
      <c r="K34" s="172" t="s">
        <v>51</v>
      </c>
      <c r="L34" s="172">
        <v>24</v>
      </c>
      <c r="M34" s="172">
        <v>2004</v>
      </c>
      <c r="N34" s="172"/>
      <c r="O34" s="173" t="s">
        <v>42</v>
      </c>
      <c r="P34" s="172">
        <v>102.15</v>
      </c>
      <c r="Q34" s="171"/>
    </row>
    <row r="35" spans="1:17" ht="18.75" x14ac:dyDescent="0.25">
      <c r="A35" s="171">
        <v>4</v>
      </c>
      <c r="B35" s="172" t="s">
        <v>39</v>
      </c>
      <c r="C35" s="172">
        <v>24</v>
      </c>
      <c r="D35" s="172">
        <v>2000</v>
      </c>
      <c r="E35" s="172"/>
      <c r="F35" s="173" t="s">
        <v>29</v>
      </c>
      <c r="G35" s="173">
        <v>89</v>
      </c>
      <c r="H35" s="171"/>
      <c r="I35" s="168"/>
      <c r="J35" s="171">
        <v>4</v>
      </c>
      <c r="K35" s="172" t="s">
        <v>27</v>
      </c>
      <c r="L35" s="172">
        <v>16</v>
      </c>
      <c r="M35" s="172">
        <v>2003</v>
      </c>
      <c r="N35" s="172"/>
      <c r="O35" s="173" t="s">
        <v>13</v>
      </c>
      <c r="P35" s="172">
        <v>104.7</v>
      </c>
      <c r="Q35" s="171"/>
    </row>
    <row r="36" spans="1:17" ht="24.6" customHeight="1" x14ac:dyDescent="0.25">
      <c r="A36" s="171">
        <v>5</v>
      </c>
      <c r="B36" s="172" t="s">
        <v>49</v>
      </c>
      <c r="C36" s="172">
        <v>16</v>
      </c>
      <c r="D36" s="172">
        <v>2004</v>
      </c>
      <c r="E36" s="172"/>
      <c r="F36" s="173" t="s">
        <v>42</v>
      </c>
      <c r="G36" s="172">
        <v>96.9</v>
      </c>
      <c r="H36" s="171"/>
      <c r="I36" s="168"/>
      <c r="J36" s="171">
        <v>5</v>
      </c>
      <c r="K36" s="172" t="s">
        <v>117</v>
      </c>
      <c r="L36" s="172">
        <v>24</v>
      </c>
      <c r="M36" s="172">
        <v>2000</v>
      </c>
      <c r="N36" s="172"/>
      <c r="O36" s="173" t="s">
        <v>112</v>
      </c>
      <c r="P36" s="172">
        <v>111.15</v>
      </c>
      <c r="Q36" s="171"/>
    </row>
    <row r="37" spans="1:17" ht="18" x14ac:dyDescent="0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76"/>
      <c r="M37" s="168"/>
      <c r="N37" s="168"/>
      <c r="O37" s="168"/>
      <c r="P37" s="168"/>
      <c r="Q37" s="168"/>
    </row>
    <row r="38" spans="1:17" ht="18" x14ac:dyDescent="0.25">
      <c r="A38" s="260" t="s">
        <v>234</v>
      </c>
      <c r="B38" s="261"/>
      <c r="C38" s="261"/>
      <c r="D38" s="261"/>
      <c r="E38" s="261"/>
      <c r="F38" s="261"/>
      <c r="G38" s="262"/>
      <c r="H38" s="167"/>
      <c r="I38" s="168"/>
      <c r="J38" s="260" t="s">
        <v>235</v>
      </c>
      <c r="K38" s="261"/>
      <c r="L38" s="261"/>
      <c r="M38" s="261"/>
      <c r="N38" s="261"/>
      <c r="O38" s="261"/>
      <c r="P38" s="262"/>
      <c r="Q38" s="168"/>
    </row>
    <row r="39" spans="1:17" ht="36" customHeight="1" x14ac:dyDescent="0.25">
      <c r="A39" s="170" t="s">
        <v>223</v>
      </c>
      <c r="B39" s="171" t="s">
        <v>224</v>
      </c>
      <c r="C39" s="170" t="s">
        <v>136</v>
      </c>
      <c r="D39" s="170" t="s">
        <v>225</v>
      </c>
      <c r="E39" s="170" t="s">
        <v>226</v>
      </c>
      <c r="F39" s="170" t="s">
        <v>5</v>
      </c>
      <c r="G39" s="170" t="s">
        <v>183</v>
      </c>
      <c r="H39" s="170" t="s">
        <v>237</v>
      </c>
      <c r="I39" s="168"/>
      <c r="J39" s="170" t="s">
        <v>223</v>
      </c>
      <c r="K39" s="171" t="s">
        <v>224</v>
      </c>
      <c r="L39" s="170" t="s">
        <v>136</v>
      </c>
      <c r="M39" s="170" t="s">
        <v>225</v>
      </c>
      <c r="N39" s="170" t="s">
        <v>226</v>
      </c>
      <c r="O39" s="170" t="s">
        <v>5</v>
      </c>
      <c r="P39" s="170" t="s">
        <v>183</v>
      </c>
      <c r="Q39" s="170" t="s">
        <v>237</v>
      </c>
    </row>
    <row r="40" spans="1:17" ht="18" x14ac:dyDescent="0.25">
      <c r="A40" s="171">
        <v>1</v>
      </c>
      <c r="B40" s="171"/>
      <c r="C40" s="171"/>
      <c r="D40" s="171"/>
      <c r="E40" s="171"/>
      <c r="F40" s="171"/>
      <c r="G40" s="171"/>
      <c r="H40" s="171"/>
      <c r="I40" s="168"/>
      <c r="J40" s="171">
        <v>1</v>
      </c>
      <c r="K40" s="171"/>
      <c r="L40" s="170"/>
      <c r="M40" s="171"/>
      <c r="N40" s="171"/>
      <c r="O40" s="171"/>
      <c r="P40" s="171"/>
      <c r="Q40" s="171"/>
    </row>
    <row r="41" spans="1:17" ht="37.5" x14ac:dyDescent="0.25">
      <c r="A41" s="171">
        <v>2</v>
      </c>
      <c r="B41" s="172" t="s">
        <v>76</v>
      </c>
      <c r="C41" s="172">
        <v>16</v>
      </c>
      <c r="D41" s="172">
        <v>2001</v>
      </c>
      <c r="E41" s="172"/>
      <c r="F41" s="173" t="s">
        <v>62</v>
      </c>
      <c r="G41" s="172">
        <v>125</v>
      </c>
      <c r="H41" s="171"/>
      <c r="I41" s="168"/>
      <c r="J41" s="171">
        <v>2</v>
      </c>
      <c r="K41" s="178"/>
      <c r="L41" s="178"/>
      <c r="M41" s="178"/>
      <c r="N41" s="178"/>
      <c r="O41" s="178"/>
      <c r="P41" s="178"/>
      <c r="Q41" s="171"/>
    </row>
    <row r="42" spans="1:17" ht="37.5" x14ac:dyDescent="0.25">
      <c r="A42" s="171">
        <v>3</v>
      </c>
      <c r="B42" s="172" t="s">
        <v>40</v>
      </c>
      <c r="C42" s="172">
        <v>16</v>
      </c>
      <c r="D42" s="172">
        <v>2003</v>
      </c>
      <c r="E42" s="172"/>
      <c r="F42" s="173" t="s">
        <v>29</v>
      </c>
      <c r="G42" s="173">
        <v>132.1</v>
      </c>
      <c r="H42" s="171"/>
      <c r="I42" s="168"/>
      <c r="J42" s="171">
        <v>3</v>
      </c>
      <c r="K42" s="178"/>
      <c r="L42" s="178"/>
      <c r="M42" s="178"/>
      <c r="N42" s="178"/>
      <c r="O42" s="178"/>
      <c r="P42" s="178"/>
      <c r="Q42" s="171"/>
    </row>
    <row r="43" spans="1:17" ht="37.5" x14ac:dyDescent="0.25">
      <c r="A43" s="171">
        <v>4</v>
      </c>
      <c r="B43" s="172" t="s">
        <v>26</v>
      </c>
      <c r="C43" s="172">
        <v>16</v>
      </c>
      <c r="D43" s="172">
        <v>2004</v>
      </c>
      <c r="E43" s="171"/>
      <c r="F43" s="173" t="s">
        <v>13</v>
      </c>
      <c r="G43" s="171">
        <v>92.65</v>
      </c>
      <c r="H43" s="171"/>
      <c r="I43" s="168"/>
      <c r="J43" s="171">
        <v>4</v>
      </c>
      <c r="K43" s="178"/>
      <c r="L43" s="178"/>
      <c r="M43" s="178"/>
      <c r="N43" s="178"/>
      <c r="O43" s="178"/>
      <c r="P43" s="178"/>
      <c r="Q43" s="171"/>
    </row>
  </sheetData>
  <mergeCells count="13">
    <mergeCell ref="A1:P1"/>
    <mergeCell ref="A3:P3"/>
    <mergeCell ref="A4:G4"/>
    <mergeCell ref="J4:P4"/>
    <mergeCell ref="B2:C2"/>
    <mergeCell ref="J38:P38"/>
    <mergeCell ref="J30:P30"/>
    <mergeCell ref="J22:P22"/>
    <mergeCell ref="A22:H22"/>
    <mergeCell ref="A13:H13"/>
    <mergeCell ref="J13:P13"/>
    <mergeCell ref="A30:G30"/>
    <mergeCell ref="A38:G38"/>
  </mergeCells>
  <pageMargins left="0.25" right="0.25" top="0.75" bottom="0.75" header="0.30000001192092901" footer="0.30000001192092901"/>
  <pageSetup paperSize="9" fitToHeight="0" orientation="landscape"/>
  <rowBreaks count="1" manualBreakCount="1">
    <brk id="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4:J49"/>
  <sheetViews>
    <sheetView workbookViewId="0"/>
  </sheetViews>
  <sheetFormatPr defaultColWidth="8.7109375" defaultRowHeight="12.75" x14ac:dyDescent="0.2"/>
  <cols>
    <col min="1" max="2" width="8.7109375" customWidth="1"/>
    <col min="3" max="3" width="36.7109375" customWidth="1"/>
    <col min="4" max="4" width="11.5703125" customWidth="1"/>
    <col min="5" max="5" width="8.7109375" customWidth="1"/>
    <col min="6" max="6" width="11.140625" customWidth="1"/>
    <col min="7" max="7" width="18.5703125" customWidth="1"/>
    <col min="8" max="8" width="8.7109375" customWidth="1"/>
    <col min="9" max="9" width="17" customWidth="1"/>
    <col min="10" max="10" width="11.5703125" customWidth="1"/>
    <col min="11" max="11" width="8.7109375" customWidth="1"/>
  </cols>
  <sheetData>
    <row r="4" spans="2:10" ht="47.25" x14ac:dyDescent="0.2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2:10" ht="15.75" x14ac:dyDescent="0.2">
      <c r="B5" s="29">
        <v>4</v>
      </c>
      <c r="C5" s="179" t="s">
        <v>9</v>
      </c>
      <c r="D5" s="180">
        <v>16</v>
      </c>
      <c r="E5" s="180">
        <v>2003</v>
      </c>
      <c r="F5" s="180"/>
      <c r="G5" s="181" t="s">
        <v>10</v>
      </c>
      <c r="H5" s="180">
        <v>79.099999999999994</v>
      </c>
      <c r="I5" s="180" t="s">
        <v>11</v>
      </c>
      <c r="J5" s="180">
        <v>85</v>
      </c>
    </row>
    <row r="6" spans="2:10" ht="15.75" x14ac:dyDescent="0.2">
      <c r="B6" s="29">
        <v>1</v>
      </c>
      <c r="C6" s="20" t="s">
        <v>23</v>
      </c>
      <c r="D6" s="1">
        <v>16</v>
      </c>
      <c r="E6" s="1">
        <v>2004</v>
      </c>
      <c r="F6" s="1"/>
      <c r="G6" s="2" t="s">
        <v>13</v>
      </c>
      <c r="H6" s="1">
        <v>78.099999999999994</v>
      </c>
      <c r="I6" s="2" t="s">
        <v>14</v>
      </c>
      <c r="J6" s="1">
        <v>85</v>
      </c>
    </row>
    <row r="7" spans="2:10" ht="15.75" x14ac:dyDescent="0.2">
      <c r="B7" s="29">
        <v>3</v>
      </c>
      <c r="C7" s="20" t="s">
        <v>24</v>
      </c>
      <c r="D7" s="1">
        <v>24</v>
      </c>
      <c r="E7" s="1">
        <v>2002</v>
      </c>
      <c r="F7" s="1">
        <v>3</v>
      </c>
      <c r="G7" s="2" t="s">
        <v>13</v>
      </c>
      <c r="H7" s="1">
        <v>79</v>
      </c>
      <c r="I7" s="2" t="s">
        <v>14</v>
      </c>
      <c r="J7" s="1">
        <v>85</v>
      </c>
    </row>
    <row r="8" spans="2:10" ht="15.75" x14ac:dyDescent="0.2">
      <c r="B8" s="29">
        <v>23</v>
      </c>
      <c r="C8" s="20" t="s">
        <v>25</v>
      </c>
      <c r="D8" s="1">
        <v>16</v>
      </c>
      <c r="E8" s="1">
        <v>2003</v>
      </c>
      <c r="F8" s="1"/>
      <c r="G8" s="2" t="s">
        <v>13</v>
      </c>
      <c r="H8" s="1">
        <v>88.95</v>
      </c>
      <c r="I8" s="2" t="s">
        <v>14</v>
      </c>
      <c r="J8" s="1">
        <v>100</v>
      </c>
    </row>
    <row r="9" spans="2:10" ht="15.75" x14ac:dyDescent="0.2">
      <c r="B9" s="29">
        <v>32</v>
      </c>
      <c r="C9" s="20" t="s">
        <v>26</v>
      </c>
      <c r="D9" s="1">
        <v>16</v>
      </c>
      <c r="E9" s="1">
        <v>2004</v>
      </c>
      <c r="F9" s="29"/>
      <c r="G9" s="2" t="s">
        <v>13</v>
      </c>
      <c r="H9" s="29">
        <v>92.65</v>
      </c>
      <c r="I9" s="2" t="s">
        <v>14</v>
      </c>
      <c r="J9" s="1">
        <v>95</v>
      </c>
    </row>
    <row r="10" spans="2:10" ht="15.75" x14ac:dyDescent="0.2">
      <c r="B10" s="29">
        <v>38</v>
      </c>
      <c r="C10" s="20" t="s">
        <v>27</v>
      </c>
      <c r="D10" s="1">
        <v>16</v>
      </c>
      <c r="E10" s="1">
        <v>2003</v>
      </c>
      <c r="F10" s="1"/>
      <c r="G10" s="2" t="s">
        <v>13</v>
      </c>
      <c r="H10" s="1">
        <v>104.7</v>
      </c>
      <c r="I10" s="2" t="s">
        <v>14</v>
      </c>
      <c r="J10" s="1">
        <v>100</v>
      </c>
    </row>
    <row r="11" spans="2:10" ht="15.75" x14ac:dyDescent="0.2">
      <c r="B11" s="29">
        <v>16</v>
      </c>
      <c r="C11" s="20" t="s">
        <v>37</v>
      </c>
      <c r="D11" s="1">
        <v>16</v>
      </c>
      <c r="E11" s="1">
        <v>2004</v>
      </c>
      <c r="F11" s="1"/>
      <c r="G11" s="2" t="s">
        <v>29</v>
      </c>
      <c r="H11" s="2">
        <v>86.7</v>
      </c>
      <c r="I11" s="2" t="s">
        <v>30</v>
      </c>
      <c r="J11" s="1">
        <v>95</v>
      </c>
    </row>
    <row r="12" spans="2:10" ht="15.75" x14ac:dyDescent="0.2">
      <c r="B12" s="29">
        <v>21</v>
      </c>
      <c r="C12" s="20" t="s">
        <v>38</v>
      </c>
      <c r="D12" s="1">
        <v>16</v>
      </c>
      <c r="E12" s="1">
        <v>2002</v>
      </c>
      <c r="F12" s="1"/>
      <c r="G12" s="2" t="s">
        <v>29</v>
      </c>
      <c r="H12" s="2">
        <v>87.9</v>
      </c>
      <c r="I12" s="2" t="s">
        <v>30</v>
      </c>
      <c r="J12" s="1">
        <v>95</v>
      </c>
    </row>
    <row r="13" spans="2:10" ht="15.75" x14ac:dyDescent="0.2">
      <c r="B13" s="29">
        <v>24</v>
      </c>
      <c r="C13" s="20" t="s">
        <v>39</v>
      </c>
      <c r="D13" s="1">
        <v>24</v>
      </c>
      <c r="E13" s="1">
        <v>2000</v>
      </c>
      <c r="F13" s="1"/>
      <c r="G13" s="2" t="s">
        <v>29</v>
      </c>
      <c r="H13" s="2">
        <v>89</v>
      </c>
      <c r="I13" s="2" t="s">
        <v>30</v>
      </c>
      <c r="J13" s="1">
        <v>95</v>
      </c>
    </row>
    <row r="14" spans="2:10" ht="15.75" x14ac:dyDescent="0.2">
      <c r="B14" s="29">
        <v>41</v>
      </c>
      <c r="C14" s="20" t="s">
        <v>40</v>
      </c>
      <c r="D14" s="1">
        <v>16</v>
      </c>
      <c r="E14" s="1">
        <v>2003</v>
      </c>
      <c r="F14" s="1"/>
      <c r="G14" s="2" t="s">
        <v>29</v>
      </c>
      <c r="H14" s="2">
        <v>132.1</v>
      </c>
      <c r="I14" s="2" t="s">
        <v>30</v>
      </c>
      <c r="J14" s="1">
        <v>100</v>
      </c>
    </row>
    <row r="15" spans="2:10" ht="15.75" x14ac:dyDescent="0.2">
      <c r="B15" s="29">
        <v>42</v>
      </c>
      <c r="C15" s="20" t="s">
        <v>238</v>
      </c>
      <c r="D15" s="1">
        <v>16</v>
      </c>
      <c r="E15" s="1">
        <v>2001</v>
      </c>
      <c r="F15" s="1"/>
      <c r="G15" s="2" t="s">
        <v>29</v>
      </c>
      <c r="H15" s="2"/>
      <c r="I15" s="2" t="s">
        <v>30</v>
      </c>
      <c r="J15" s="1">
        <v>85</v>
      </c>
    </row>
    <row r="16" spans="2:10" ht="15.75" x14ac:dyDescent="0.2">
      <c r="B16" s="29">
        <v>28</v>
      </c>
      <c r="C16" s="20" t="s">
        <v>47</v>
      </c>
      <c r="D16" s="1">
        <v>16</v>
      </c>
      <c r="E16" s="1">
        <v>2004</v>
      </c>
      <c r="F16" s="1"/>
      <c r="G16" s="2" t="s">
        <v>42</v>
      </c>
      <c r="H16" s="1">
        <v>90.45</v>
      </c>
      <c r="I16" s="2" t="s">
        <v>43</v>
      </c>
      <c r="J16" s="1">
        <v>95</v>
      </c>
    </row>
    <row r="17" spans="2:10" ht="15.75" x14ac:dyDescent="0.2">
      <c r="B17" s="29">
        <v>33</v>
      </c>
      <c r="C17" s="20" t="s">
        <v>48</v>
      </c>
      <c r="D17" s="1">
        <v>16</v>
      </c>
      <c r="E17" s="1">
        <v>2004</v>
      </c>
      <c r="F17" s="1"/>
      <c r="G17" s="2" t="s">
        <v>42</v>
      </c>
      <c r="H17" s="1">
        <v>95.05</v>
      </c>
      <c r="I17" s="2" t="s">
        <v>43</v>
      </c>
      <c r="J17" s="1">
        <v>95</v>
      </c>
    </row>
    <row r="18" spans="2:10" ht="15.75" x14ac:dyDescent="0.2">
      <c r="B18" s="29">
        <v>34</v>
      </c>
      <c r="C18" s="20" t="s">
        <v>49</v>
      </c>
      <c r="D18" s="1">
        <v>16</v>
      </c>
      <c r="E18" s="1">
        <v>2004</v>
      </c>
      <c r="F18" s="1"/>
      <c r="G18" s="2" t="s">
        <v>42</v>
      </c>
      <c r="H18" s="1">
        <v>96.9</v>
      </c>
      <c r="I18" s="2" t="s">
        <v>43</v>
      </c>
      <c r="J18" s="1">
        <v>85</v>
      </c>
    </row>
    <row r="19" spans="2:10" ht="15.75" x14ac:dyDescent="0.2">
      <c r="B19" s="29">
        <v>36</v>
      </c>
      <c r="C19" s="179" t="s">
        <v>50</v>
      </c>
      <c r="D19" s="180">
        <v>24</v>
      </c>
      <c r="E19" s="180">
        <v>2002</v>
      </c>
      <c r="F19" s="180"/>
      <c r="G19" s="181" t="s">
        <v>42</v>
      </c>
      <c r="H19" s="180">
        <v>100.3</v>
      </c>
      <c r="I19" s="181" t="s">
        <v>43</v>
      </c>
      <c r="J19" s="180">
        <v>100</v>
      </c>
    </row>
    <row r="20" spans="2:10" ht="15.75" x14ac:dyDescent="0.2">
      <c r="B20" s="29">
        <v>37</v>
      </c>
      <c r="C20" s="20" t="s">
        <v>51</v>
      </c>
      <c r="D20" s="1">
        <v>24</v>
      </c>
      <c r="E20" s="1">
        <v>2004</v>
      </c>
      <c r="F20" s="1"/>
      <c r="G20" s="2" t="s">
        <v>42</v>
      </c>
      <c r="H20" s="1">
        <v>102.15</v>
      </c>
      <c r="I20" s="2" t="s">
        <v>43</v>
      </c>
      <c r="J20" s="1">
        <v>100</v>
      </c>
    </row>
    <row r="21" spans="2:10" ht="18" customHeight="1" x14ac:dyDescent="0.2">
      <c r="B21" s="29">
        <v>6</v>
      </c>
      <c r="C21" s="20" t="s">
        <v>58</v>
      </c>
      <c r="D21" s="1">
        <v>24</v>
      </c>
      <c r="E21" s="1">
        <v>1999</v>
      </c>
      <c r="F21" s="1">
        <v>1</v>
      </c>
      <c r="G21" s="2" t="s">
        <v>54</v>
      </c>
      <c r="H21" s="1">
        <v>79.75</v>
      </c>
      <c r="I21" s="2" t="s">
        <v>55</v>
      </c>
      <c r="J21" s="1">
        <v>85</v>
      </c>
    </row>
    <row r="22" spans="2:10" ht="15.75" x14ac:dyDescent="0.2">
      <c r="B22" s="29">
        <v>43</v>
      </c>
      <c r="C22" s="182" t="s">
        <v>239</v>
      </c>
      <c r="D22" s="6" t="s">
        <v>60</v>
      </c>
      <c r="E22" s="6"/>
      <c r="F22" s="6"/>
      <c r="G22" s="7" t="s">
        <v>54</v>
      </c>
      <c r="H22" s="6"/>
      <c r="I22" s="2" t="s">
        <v>55</v>
      </c>
      <c r="J22" s="6">
        <v>85</v>
      </c>
    </row>
    <row r="23" spans="2:10" ht="31.5" x14ac:dyDescent="0.2">
      <c r="B23" s="29">
        <v>9</v>
      </c>
      <c r="C23" s="20" t="s">
        <v>67</v>
      </c>
      <c r="D23" s="1">
        <v>24</v>
      </c>
      <c r="E23" s="1">
        <v>2004</v>
      </c>
      <c r="F23" s="1"/>
      <c r="G23" s="2" t="s">
        <v>62</v>
      </c>
      <c r="H23" s="1">
        <v>82.2</v>
      </c>
      <c r="I23" s="1" t="s">
        <v>68</v>
      </c>
      <c r="J23" s="1">
        <v>85</v>
      </c>
    </row>
    <row r="24" spans="2:10" ht="31.5" x14ac:dyDescent="0.2">
      <c r="B24" s="29">
        <v>12</v>
      </c>
      <c r="C24" s="20" t="s">
        <v>69</v>
      </c>
      <c r="D24" s="1">
        <v>24</v>
      </c>
      <c r="E24" s="1">
        <v>1999</v>
      </c>
      <c r="F24" s="1"/>
      <c r="G24" s="2" t="s">
        <v>62</v>
      </c>
      <c r="H24" s="1">
        <v>83.5</v>
      </c>
      <c r="I24" s="1" t="s">
        <v>68</v>
      </c>
      <c r="J24" s="1">
        <v>85</v>
      </c>
    </row>
    <row r="25" spans="2:10" ht="31.5" x14ac:dyDescent="0.2">
      <c r="B25" s="29">
        <v>15</v>
      </c>
      <c r="C25" s="20" t="s">
        <v>70</v>
      </c>
      <c r="D25" s="1">
        <v>16</v>
      </c>
      <c r="E25" s="1">
        <v>2003</v>
      </c>
      <c r="F25" s="1"/>
      <c r="G25" s="2" t="s">
        <v>62</v>
      </c>
      <c r="H25" s="1">
        <v>85.55</v>
      </c>
      <c r="I25" s="1" t="s">
        <v>63</v>
      </c>
      <c r="J25" s="1">
        <v>95</v>
      </c>
    </row>
    <row r="26" spans="2:10" ht="31.5" x14ac:dyDescent="0.2">
      <c r="B26" s="29">
        <v>17</v>
      </c>
      <c r="C26" s="20" t="s">
        <v>71</v>
      </c>
      <c r="D26" s="1">
        <v>16</v>
      </c>
      <c r="E26" s="1">
        <v>2005</v>
      </c>
      <c r="F26" s="1"/>
      <c r="G26" s="2" t="s">
        <v>62</v>
      </c>
      <c r="H26" s="1">
        <v>86.7</v>
      </c>
      <c r="I26" s="1" t="s">
        <v>63</v>
      </c>
      <c r="J26" s="1">
        <v>95</v>
      </c>
    </row>
    <row r="27" spans="2:10" ht="31.5" x14ac:dyDescent="0.2">
      <c r="B27" s="29">
        <v>27</v>
      </c>
      <c r="C27" s="20" t="s">
        <v>72</v>
      </c>
      <c r="D27" s="1">
        <v>16</v>
      </c>
      <c r="E27" s="1">
        <v>2002</v>
      </c>
      <c r="F27" s="1"/>
      <c r="G27" s="2" t="s">
        <v>62</v>
      </c>
      <c r="H27" s="1">
        <v>90</v>
      </c>
      <c r="I27" s="1" t="s">
        <v>63</v>
      </c>
      <c r="J27" s="1">
        <v>95</v>
      </c>
    </row>
    <row r="28" spans="2:10" ht="31.5" x14ac:dyDescent="0.2">
      <c r="B28" s="29">
        <v>29</v>
      </c>
      <c r="C28" s="20" t="s">
        <v>73</v>
      </c>
      <c r="D28" s="1">
        <v>16</v>
      </c>
      <c r="E28" s="1">
        <v>2002</v>
      </c>
      <c r="F28" s="1"/>
      <c r="G28" s="2" t="s">
        <v>62</v>
      </c>
      <c r="H28" s="1">
        <v>91.5</v>
      </c>
      <c r="I28" s="1" t="s">
        <v>63</v>
      </c>
      <c r="J28" s="1">
        <v>95</v>
      </c>
    </row>
    <row r="29" spans="2:10" ht="31.5" x14ac:dyDescent="0.2">
      <c r="B29" s="29">
        <v>31</v>
      </c>
      <c r="C29" s="20" t="s">
        <v>74</v>
      </c>
      <c r="D29" s="1">
        <v>24</v>
      </c>
      <c r="E29" s="1">
        <v>2001</v>
      </c>
      <c r="F29" s="1"/>
      <c r="G29" s="2" t="s">
        <v>62</v>
      </c>
      <c r="H29" s="1">
        <v>92.3</v>
      </c>
      <c r="I29" s="1" t="s">
        <v>63</v>
      </c>
      <c r="J29" s="1">
        <v>95</v>
      </c>
    </row>
    <row r="30" spans="2:10" ht="31.5" x14ac:dyDescent="0.2">
      <c r="B30" s="29">
        <v>39</v>
      </c>
      <c r="C30" s="20" t="s">
        <v>75</v>
      </c>
      <c r="D30" s="1">
        <v>16</v>
      </c>
      <c r="E30" s="1">
        <v>2003</v>
      </c>
      <c r="F30" s="1"/>
      <c r="G30" s="2" t="s">
        <v>62</v>
      </c>
      <c r="H30" s="1">
        <v>113</v>
      </c>
      <c r="I30" s="1" t="s">
        <v>63</v>
      </c>
      <c r="J30" s="1">
        <v>100</v>
      </c>
    </row>
    <row r="31" spans="2:10" ht="31.5" x14ac:dyDescent="0.2">
      <c r="B31" s="29">
        <v>40</v>
      </c>
      <c r="C31" s="20" t="s">
        <v>76</v>
      </c>
      <c r="D31" s="1">
        <v>16</v>
      </c>
      <c r="E31" s="1">
        <v>2001</v>
      </c>
      <c r="F31" s="1"/>
      <c r="G31" s="2" t="s">
        <v>62</v>
      </c>
      <c r="H31" s="1">
        <v>125</v>
      </c>
      <c r="I31" s="1" t="s">
        <v>63</v>
      </c>
      <c r="J31" s="1">
        <v>100</v>
      </c>
    </row>
    <row r="32" spans="2:10" ht="15.75" x14ac:dyDescent="0.2">
      <c r="B32" s="29">
        <v>2</v>
      </c>
      <c r="C32" s="20" t="s">
        <v>83</v>
      </c>
      <c r="D32" s="1">
        <v>16</v>
      </c>
      <c r="E32" s="1">
        <v>2002</v>
      </c>
      <c r="F32" s="1"/>
      <c r="G32" s="2" t="s">
        <v>78</v>
      </c>
      <c r="H32" s="1">
        <v>78.099999999999994</v>
      </c>
      <c r="I32" s="1" t="s">
        <v>79</v>
      </c>
      <c r="J32" s="1">
        <v>85</v>
      </c>
    </row>
    <row r="33" spans="2:10" ht="15.75" x14ac:dyDescent="0.2">
      <c r="B33" s="29">
        <v>13</v>
      </c>
      <c r="C33" s="20" t="s">
        <v>84</v>
      </c>
      <c r="D33" s="1">
        <v>16</v>
      </c>
      <c r="E33" s="1">
        <v>2003</v>
      </c>
      <c r="F33" s="1"/>
      <c r="G33" s="2" t="s">
        <v>78</v>
      </c>
      <c r="H33" s="1">
        <v>84.35</v>
      </c>
      <c r="I33" s="1" t="s">
        <v>79</v>
      </c>
      <c r="J33" s="1">
        <v>85</v>
      </c>
    </row>
    <row r="34" spans="2:10" ht="15.75" x14ac:dyDescent="0.2">
      <c r="B34" s="29">
        <v>19</v>
      </c>
      <c r="C34" s="20" t="s">
        <v>85</v>
      </c>
      <c r="D34" s="1">
        <v>24</v>
      </c>
      <c r="E34" s="1">
        <v>2003</v>
      </c>
      <c r="F34" s="1"/>
      <c r="G34" s="2" t="s">
        <v>78</v>
      </c>
      <c r="H34" s="1">
        <v>87.35</v>
      </c>
      <c r="I34" s="1" t="s">
        <v>79</v>
      </c>
      <c r="J34" s="1">
        <v>95</v>
      </c>
    </row>
    <row r="35" spans="2:10" ht="15.75" x14ac:dyDescent="0.2">
      <c r="B35" s="29">
        <v>25</v>
      </c>
      <c r="C35" s="20" t="s">
        <v>86</v>
      </c>
      <c r="D35" s="1">
        <v>16</v>
      </c>
      <c r="E35" s="1">
        <v>2003</v>
      </c>
      <c r="F35" s="1"/>
      <c r="G35" s="2" t="s">
        <v>78</v>
      </c>
      <c r="H35" s="1">
        <v>89.2</v>
      </c>
      <c r="I35" s="1" t="s">
        <v>79</v>
      </c>
      <c r="J35" s="1">
        <v>95</v>
      </c>
    </row>
    <row r="36" spans="2:10" ht="15.75" x14ac:dyDescent="0.2">
      <c r="B36" s="29">
        <v>30</v>
      </c>
      <c r="C36" s="20" t="s">
        <v>87</v>
      </c>
      <c r="D36" s="1">
        <v>16</v>
      </c>
      <c r="E36" s="1">
        <v>2002</v>
      </c>
      <c r="F36" s="1"/>
      <c r="G36" s="2" t="s">
        <v>78</v>
      </c>
      <c r="H36" s="1">
        <v>91.55</v>
      </c>
      <c r="I36" s="1" t="s">
        <v>79</v>
      </c>
      <c r="J36" s="1">
        <v>95</v>
      </c>
    </row>
    <row r="37" spans="2:10" ht="31.5" x14ac:dyDescent="0.2">
      <c r="B37" s="29">
        <v>8</v>
      </c>
      <c r="C37" s="20" t="s">
        <v>92</v>
      </c>
      <c r="D37" s="1">
        <v>16</v>
      </c>
      <c r="E37" s="1">
        <v>2003</v>
      </c>
      <c r="F37" s="1"/>
      <c r="G37" s="2" t="s">
        <v>89</v>
      </c>
      <c r="H37" s="1">
        <v>81</v>
      </c>
      <c r="I37" s="2" t="s">
        <v>90</v>
      </c>
      <c r="J37" s="1">
        <v>85</v>
      </c>
    </row>
    <row r="38" spans="2:10" ht="31.5" x14ac:dyDescent="0.2">
      <c r="B38" s="29">
        <v>11</v>
      </c>
      <c r="C38" s="20" t="s">
        <v>93</v>
      </c>
      <c r="D38" s="1">
        <v>16</v>
      </c>
      <c r="E38" s="1">
        <v>2003</v>
      </c>
      <c r="F38" s="1"/>
      <c r="G38" s="2" t="s">
        <v>89</v>
      </c>
      <c r="H38" s="1">
        <v>82.5</v>
      </c>
      <c r="I38" s="2" t="s">
        <v>90</v>
      </c>
      <c r="J38" s="1">
        <v>85</v>
      </c>
    </row>
    <row r="39" spans="2:10" ht="15.75" x14ac:dyDescent="0.2">
      <c r="B39" s="29">
        <v>5</v>
      </c>
      <c r="C39" s="20" t="s">
        <v>98</v>
      </c>
      <c r="D39" s="1">
        <v>24</v>
      </c>
      <c r="E39" s="1">
        <v>2000</v>
      </c>
      <c r="F39" s="1">
        <v>2</v>
      </c>
      <c r="G39" s="2" t="s">
        <v>95</v>
      </c>
      <c r="H39" s="1">
        <v>79.400000000000006</v>
      </c>
      <c r="I39" s="1" t="s">
        <v>96</v>
      </c>
      <c r="J39" s="1">
        <v>85</v>
      </c>
    </row>
    <row r="40" spans="2:10" ht="15.75" x14ac:dyDescent="0.2">
      <c r="B40" s="29">
        <v>18</v>
      </c>
      <c r="C40" s="183" t="s">
        <v>99</v>
      </c>
      <c r="D40" s="184">
        <v>24</v>
      </c>
      <c r="E40" s="184">
        <v>2001</v>
      </c>
      <c r="F40" s="184">
        <v>3</v>
      </c>
      <c r="G40" s="185" t="s">
        <v>95</v>
      </c>
      <c r="H40" s="184">
        <v>86.7</v>
      </c>
      <c r="I40" s="184" t="s">
        <v>96</v>
      </c>
      <c r="J40" s="184">
        <v>85</v>
      </c>
    </row>
    <row r="41" spans="2:10" ht="15.75" x14ac:dyDescent="0.2">
      <c r="B41" s="29">
        <v>20</v>
      </c>
      <c r="C41" s="20" t="s">
        <v>100</v>
      </c>
      <c r="D41" s="1">
        <v>16</v>
      </c>
      <c r="E41" s="1">
        <v>2003</v>
      </c>
      <c r="F41" s="1"/>
      <c r="G41" s="2" t="s">
        <v>95</v>
      </c>
      <c r="H41" s="1">
        <v>87.5</v>
      </c>
      <c r="I41" s="1" t="s">
        <v>96</v>
      </c>
      <c r="J41" s="1">
        <v>95</v>
      </c>
    </row>
    <row r="42" spans="2:10" ht="15.75" x14ac:dyDescent="0.2">
      <c r="B42" s="29">
        <v>22</v>
      </c>
      <c r="C42" s="20" t="s">
        <v>101</v>
      </c>
      <c r="D42" s="1">
        <v>16</v>
      </c>
      <c r="E42" s="1">
        <v>2002</v>
      </c>
      <c r="F42" s="1"/>
      <c r="G42" s="2" t="s">
        <v>95</v>
      </c>
      <c r="H42" s="1">
        <v>88.45</v>
      </c>
      <c r="I42" s="1" t="s">
        <v>96</v>
      </c>
      <c r="J42" s="1">
        <v>85</v>
      </c>
    </row>
    <row r="43" spans="2:10" ht="15.75" x14ac:dyDescent="0.2">
      <c r="B43" s="29">
        <v>26</v>
      </c>
      <c r="C43" s="20" t="s">
        <v>102</v>
      </c>
      <c r="D43" s="1">
        <v>16</v>
      </c>
      <c r="E43" s="1">
        <v>2004</v>
      </c>
      <c r="F43" s="1"/>
      <c r="G43" s="2" t="s">
        <v>95</v>
      </c>
      <c r="H43" s="1">
        <v>89.25</v>
      </c>
      <c r="I43" s="1" t="s">
        <v>96</v>
      </c>
      <c r="J43" s="1">
        <v>95</v>
      </c>
    </row>
    <row r="44" spans="2:10" ht="31.5" x14ac:dyDescent="0.2">
      <c r="B44" s="29">
        <v>7</v>
      </c>
      <c r="C44" s="20" t="s">
        <v>105</v>
      </c>
      <c r="D44" s="1">
        <v>16</v>
      </c>
      <c r="E44" s="1">
        <v>2001</v>
      </c>
      <c r="F44" s="1"/>
      <c r="G44" s="2" t="s">
        <v>106</v>
      </c>
      <c r="H44" s="1">
        <v>79.900000000000006</v>
      </c>
      <c r="I44" s="1"/>
      <c r="J44" s="1">
        <v>85</v>
      </c>
    </row>
    <row r="45" spans="2:10" ht="31.5" x14ac:dyDescent="0.2">
      <c r="B45" s="29">
        <v>10</v>
      </c>
      <c r="C45" s="20" t="s">
        <v>107</v>
      </c>
      <c r="D45" s="1">
        <v>16</v>
      </c>
      <c r="E45" s="1">
        <v>2001</v>
      </c>
      <c r="F45" s="1"/>
      <c r="G45" s="2" t="s">
        <v>106</v>
      </c>
      <c r="H45" s="1">
        <v>82.25</v>
      </c>
      <c r="I45" s="1"/>
      <c r="J45" s="1">
        <v>85</v>
      </c>
    </row>
    <row r="46" spans="2:10" ht="31.5" x14ac:dyDescent="0.2">
      <c r="B46" s="29">
        <v>14</v>
      </c>
      <c r="C46" s="20" t="s">
        <v>108</v>
      </c>
      <c r="D46" s="1">
        <v>16</v>
      </c>
      <c r="E46" s="1">
        <v>2003</v>
      </c>
      <c r="F46" s="1"/>
      <c r="G46" s="2" t="s">
        <v>106</v>
      </c>
      <c r="H46" s="1">
        <v>85.1</v>
      </c>
      <c r="I46" s="1"/>
      <c r="J46" s="1">
        <v>95</v>
      </c>
    </row>
    <row r="47" spans="2:10" ht="31.5" x14ac:dyDescent="0.2">
      <c r="B47" s="29">
        <v>44</v>
      </c>
      <c r="C47" s="20" t="s">
        <v>109</v>
      </c>
      <c r="D47" s="1">
        <v>24</v>
      </c>
      <c r="E47" s="1">
        <v>2004</v>
      </c>
      <c r="F47" s="1"/>
      <c r="G47" s="2" t="s">
        <v>106</v>
      </c>
      <c r="H47" s="1">
        <v>90.2</v>
      </c>
      <c r="I47" s="1"/>
      <c r="J47" s="1">
        <v>95</v>
      </c>
    </row>
    <row r="48" spans="2:10" ht="31.5" x14ac:dyDescent="0.2">
      <c r="B48" s="29">
        <v>35</v>
      </c>
      <c r="C48" s="20" t="s">
        <v>110</v>
      </c>
      <c r="D48" s="1">
        <v>24</v>
      </c>
      <c r="E48" s="1">
        <v>2003</v>
      </c>
      <c r="F48" s="1"/>
      <c r="G48" s="2" t="s">
        <v>106</v>
      </c>
      <c r="H48" s="1">
        <v>97.1</v>
      </c>
      <c r="I48" s="1"/>
      <c r="J48" s="1">
        <v>100</v>
      </c>
    </row>
    <row r="49" spans="2:10" ht="31.5" x14ac:dyDescent="0.2">
      <c r="B49" s="29">
        <v>46</v>
      </c>
      <c r="C49" s="20" t="s">
        <v>117</v>
      </c>
      <c r="D49" s="1">
        <v>24</v>
      </c>
      <c r="E49" s="1">
        <v>2000</v>
      </c>
      <c r="F49" s="1"/>
      <c r="G49" s="2" t="s">
        <v>112</v>
      </c>
      <c r="H49" s="1">
        <v>111.15</v>
      </c>
      <c r="I49" s="2" t="s">
        <v>113</v>
      </c>
      <c r="J49" s="1">
        <v>100</v>
      </c>
    </row>
  </sheetData>
  <autoFilter ref="B4:J49" xr:uid="{00000000-0009-0000-0000-00000F000000}"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6"/>
  <sheetViews>
    <sheetView topLeftCell="A10" workbookViewId="0">
      <selection sqref="A1:Q1"/>
    </sheetView>
  </sheetViews>
  <sheetFormatPr defaultColWidth="9" defaultRowHeight="12.75" x14ac:dyDescent="0.2"/>
  <cols>
    <col min="2" max="2" width="22.7109375" customWidth="1"/>
    <col min="6" max="6" width="13.42578125" customWidth="1"/>
    <col min="12" max="12" width="16.7109375" customWidth="1"/>
  </cols>
  <sheetData>
    <row r="1" spans="1:17" x14ac:dyDescent="0.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8.75" x14ac:dyDescent="0.3">
      <c r="A3" s="208" t="s">
        <v>118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8.75" x14ac:dyDescent="0.3">
      <c r="A4" s="208" t="s">
        <v>119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ht="18.75" x14ac:dyDescent="0.3">
      <c r="A5" s="208" t="s">
        <v>120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ht="18.75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A7" s="209" t="s">
        <v>121</v>
      </c>
      <c r="B7" s="209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09" t="s">
        <v>149</v>
      </c>
      <c r="P7" s="209"/>
      <c r="Q7" s="209"/>
    </row>
    <row r="8" spans="1:17" ht="15.75" x14ac:dyDescent="0.25">
      <c r="A8" s="207" t="s">
        <v>123</v>
      </c>
      <c r="B8" s="207"/>
      <c r="C8" s="12"/>
      <c r="D8" s="202" t="s">
        <v>124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9" t="s">
        <v>125</v>
      </c>
      <c r="P8" s="209"/>
      <c r="Q8" s="209"/>
    </row>
    <row r="9" spans="1:17" ht="15.75" x14ac:dyDescent="0.25">
      <c r="A9" s="197"/>
      <c r="B9" s="197"/>
      <c r="C9" s="9"/>
      <c r="D9" s="202" t="s">
        <v>126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98" t="s">
        <v>127</v>
      </c>
      <c r="P9" s="199"/>
      <c r="Q9" s="200"/>
    </row>
    <row r="10" spans="1:17" ht="15.75" x14ac:dyDescent="0.25">
      <c r="A10" s="197"/>
      <c r="B10" s="197"/>
      <c r="C10" s="9"/>
      <c r="D10" s="202" t="s">
        <v>128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198" t="s">
        <v>129</v>
      </c>
      <c r="P10" s="199"/>
      <c r="Q10" s="200"/>
    </row>
    <row r="11" spans="1:17" ht="15.75" x14ac:dyDescent="0.25">
      <c r="A11" s="197"/>
      <c r="B11" s="197"/>
      <c r="C11" s="9"/>
      <c r="D11" s="202" t="s">
        <v>130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15">
        <v>1</v>
      </c>
      <c r="P11" s="15">
        <v>2</v>
      </c>
      <c r="Q11" s="15">
        <v>3</v>
      </c>
    </row>
    <row r="12" spans="1:17" x14ac:dyDescent="0.2">
      <c r="A12" s="197"/>
      <c r="B12" s="197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>
        <v>125</v>
      </c>
      <c r="P12" s="16">
        <v>100</v>
      </c>
      <c r="Q12" s="16">
        <v>85</v>
      </c>
    </row>
    <row r="13" spans="1:17" x14ac:dyDescent="0.2">
      <c r="A13" s="197"/>
      <c r="B13" s="197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98"/>
      <c r="P13" s="199"/>
      <c r="Q13" s="200"/>
    </row>
    <row r="14" spans="1:17" x14ac:dyDescent="0.2">
      <c r="A14" s="197"/>
      <c r="B14" s="197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 t="s">
        <v>132</v>
      </c>
      <c r="P14" s="17" t="s">
        <v>133</v>
      </c>
      <c r="Q14" s="17" t="s">
        <v>134</v>
      </c>
    </row>
    <row r="15" spans="1:17" x14ac:dyDescent="0.2">
      <c r="A15" s="9"/>
      <c r="B15" s="9"/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>
        <v>86</v>
      </c>
      <c r="P15" s="14">
        <v>146</v>
      </c>
      <c r="Q15" s="14">
        <v>181</v>
      </c>
    </row>
    <row r="16" spans="1:17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2.75" customHeight="1" x14ac:dyDescent="0.2">
      <c r="A17" s="186" t="s">
        <v>0</v>
      </c>
      <c r="B17" s="186" t="s">
        <v>135</v>
      </c>
      <c r="C17" s="186" t="s">
        <v>136</v>
      </c>
      <c r="D17" s="186" t="s">
        <v>3</v>
      </c>
      <c r="E17" s="186" t="s">
        <v>4</v>
      </c>
      <c r="F17" s="186" t="s">
        <v>5</v>
      </c>
      <c r="G17" s="186" t="s">
        <v>6</v>
      </c>
      <c r="H17" s="186" t="s">
        <v>137</v>
      </c>
      <c r="I17" s="186" t="s">
        <v>139</v>
      </c>
      <c r="J17" s="186" t="s">
        <v>140</v>
      </c>
      <c r="K17" s="186" t="s">
        <v>141</v>
      </c>
      <c r="L17" s="186" t="s">
        <v>142</v>
      </c>
      <c r="M17" s="194"/>
    </row>
    <row r="18" spans="1:17" x14ac:dyDescent="0.2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95"/>
      <c r="M18" s="196"/>
    </row>
    <row r="19" spans="1:17" ht="31.5" x14ac:dyDescent="0.25">
      <c r="A19" s="8">
        <v>1</v>
      </c>
      <c r="B19" s="33" t="s">
        <v>19</v>
      </c>
      <c r="C19" s="2">
        <v>12</v>
      </c>
      <c r="D19" s="2">
        <v>2004</v>
      </c>
      <c r="E19" s="2"/>
      <c r="F19" s="2" t="s">
        <v>13</v>
      </c>
      <c r="G19" s="2">
        <v>68.849999999999994</v>
      </c>
      <c r="H19" s="21">
        <v>117</v>
      </c>
      <c r="I19" s="21">
        <v>1</v>
      </c>
      <c r="J19" s="34"/>
      <c r="K19" s="35"/>
      <c r="L19" s="2" t="s">
        <v>14</v>
      </c>
      <c r="M19" s="36"/>
    </row>
    <row r="20" spans="1:17" ht="15.75" x14ac:dyDescent="0.25">
      <c r="A20" s="8">
        <v>2</v>
      </c>
      <c r="B20" s="34"/>
      <c r="C20" s="34"/>
      <c r="D20" s="34"/>
      <c r="E20" s="34"/>
      <c r="F20" s="34"/>
      <c r="G20" s="37"/>
      <c r="H20" s="21"/>
      <c r="I20" s="21"/>
      <c r="J20" s="34"/>
      <c r="K20" s="35"/>
      <c r="L20" s="28"/>
      <c r="M20" s="36"/>
    </row>
    <row r="21" spans="1:17" ht="15.75" x14ac:dyDescent="0.25">
      <c r="A21" s="8">
        <v>3</v>
      </c>
      <c r="B21" s="34"/>
      <c r="C21" s="34"/>
      <c r="D21" s="34"/>
      <c r="E21" s="34"/>
      <c r="F21" s="34"/>
      <c r="G21" s="37"/>
      <c r="H21" s="21"/>
      <c r="I21" s="21"/>
      <c r="J21" s="34"/>
      <c r="K21" s="35"/>
      <c r="L21" s="28"/>
      <c r="M21" s="36"/>
    </row>
    <row r="22" spans="1:17" ht="15.75" x14ac:dyDescent="0.25">
      <c r="A22" s="30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x14ac:dyDescent="0.2">
      <c r="N23" s="30"/>
      <c r="O23" s="30"/>
      <c r="P23" s="30"/>
      <c r="Q23" s="30"/>
    </row>
    <row r="24" spans="1:17" ht="15.75" x14ac:dyDescent="0.25">
      <c r="B24" s="31" t="s">
        <v>144</v>
      </c>
      <c r="C24" s="31" t="s">
        <v>55</v>
      </c>
      <c r="D24" s="31"/>
      <c r="E24" s="32" t="s">
        <v>145</v>
      </c>
      <c r="N24" s="30"/>
      <c r="O24" s="30"/>
      <c r="P24" s="30"/>
      <c r="Q24" s="30"/>
    </row>
    <row r="25" spans="1:17" ht="15.75" x14ac:dyDescent="0.25">
      <c r="B25" s="31"/>
      <c r="C25" s="31"/>
      <c r="D25" s="31"/>
      <c r="E25" s="32"/>
      <c r="N25" s="30"/>
      <c r="O25" s="30"/>
      <c r="P25" s="30"/>
      <c r="Q25" s="30"/>
    </row>
    <row r="26" spans="1:17" ht="15.75" x14ac:dyDescent="0.25">
      <c r="B26" s="31" t="s">
        <v>146</v>
      </c>
      <c r="C26" s="31" t="s">
        <v>147</v>
      </c>
      <c r="D26" s="31"/>
      <c r="E26" s="32" t="s">
        <v>148</v>
      </c>
    </row>
  </sheetData>
  <mergeCells count="34">
    <mergeCell ref="D9:N9"/>
    <mergeCell ref="O9:Q9"/>
    <mergeCell ref="A9:B9"/>
    <mergeCell ref="D8:N8"/>
    <mergeCell ref="A1:Q1"/>
    <mergeCell ref="A2:Q2"/>
    <mergeCell ref="O8:Q8"/>
    <mergeCell ref="A8:B8"/>
    <mergeCell ref="A3:Q3"/>
    <mergeCell ref="A4:Q4"/>
    <mergeCell ref="A5:Q5"/>
    <mergeCell ref="A7:B7"/>
    <mergeCell ref="O7:Q7"/>
    <mergeCell ref="A12:B12"/>
    <mergeCell ref="A11:B11"/>
    <mergeCell ref="D11:N11"/>
    <mergeCell ref="O10:Q10"/>
    <mergeCell ref="D10:N10"/>
    <mergeCell ref="A10:B10"/>
    <mergeCell ref="K17:K18"/>
    <mergeCell ref="L17:M18"/>
    <mergeCell ref="A14:B14"/>
    <mergeCell ref="A13:B13"/>
    <mergeCell ref="O13:Q13"/>
    <mergeCell ref="F17:F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9"/>
  <sheetViews>
    <sheetView workbookViewId="0">
      <pane ySplit="18" topLeftCell="A23" activePane="bottomLeft" state="frozen"/>
      <selection pane="bottomLeft" sqref="A1:Q1"/>
    </sheetView>
  </sheetViews>
  <sheetFormatPr defaultColWidth="9" defaultRowHeight="12.75" x14ac:dyDescent="0.2"/>
  <cols>
    <col min="1" max="1" width="6.5703125" customWidth="1"/>
    <col min="2" max="2" width="22.85546875" customWidth="1"/>
    <col min="3" max="3" width="5.85546875" customWidth="1"/>
    <col min="4" max="4" width="8.85546875" customWidth="1"/>
    <col min="5" max="5" width="8.42578125" customWidth="1"/>
    <col min="6" max="6" width="20" customWidth="1"/>
    <col min="7" max="7" width="7.85546875" customWidth="1"/>
    <col min="8" max="8" width="7.140625" customWidth="1"/>
    <col min="9" max="9" width="8" customWidth="1"/>
    <col min="10" max="10" width="9" customWidth="1"/>
    <col min="11" max="13" width="8.28515625" customWidth="1"/>
    <col min="14" max="14" width="6.28515625" customWidth="1"/>
    <col min="15" max="15" width="8" customWidth="1"/>
    <col min="16" max="16" width="16.140625" customWidth="1"/>
    <col min="17" max="17" width="5" customWidth="1"/>
    <col min="18" max="18" width="9" customWidth="1"/>
  </cols>
  <sheetData>
    <row r="1" spans="1:17" x14ac:dyDescent="0.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8.75" x14ac:dyDescent="0.3">
      <c r="A3" s="208" t="s">
        <v>118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8.75" x14ac:dyDescent="0.3">
      <c r="A4" s="208" t="s">
        <v>119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ht="18.75" x14ac:dyDescent="0.3">
      <c r="A5" s="208" t="s">
        <v>120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ht="13.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A7" s="209" t="s">
        <v>121</v>
      </c>
      <c r="B7" s="209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09" t="s">
        <v>150</v>
      </c>
      <c r="P7" s="209"/>
      <c r="Q7" s="209"/>
    </row>
    <row r="8" spans="1:17" ht="19.5" customHeight="1" x14ac:dyDescent="0.25">
      <c r="A8" s="207" t="s">
        <v>123</v>
      </c>
      <c r="B8" s="207"/>
      <c r="C8" s="12"/>
      <c r="D8" s="202" t="s">
        <v>124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9" t="s">
        <v>125</v>
      </c>
      <c r="P8" s="209"/>
      <c r="Q8" s="209"/>
    </row>
    <row r="9" spans="1:17" ht="15.75" x14ac:dyDescent="0.25">
      <c r="A9" s="197"/>
      <c r="B9" s="197"/>
      <c r="C9" s="9"/>
      <c r="D9" s="202" t="s">
        <v>126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98" t="s">
        <v>127</v>
      </c>
      <c r="P9" s="199"/>
      <c r="Q9" s="200"/>
    </row>
    <row r="10" spans="1:17" ht="17.25" customHeight="1" x14ac:dyDescent="0.25">
      <c r="A10" s="9"/>
      <c r="B10" s="9"/>
      <c r="C10" s="9"/>
      <c r="D10" s="202" t="s">
        <v>128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198" t="s">
        <v>131</v>
      </c>
      <c r="P10" s="199"/>
      <c r="Q10" s="200"/>
    </row>
    <row r="11" spans="1:17" ht="15.75" x14ac:dyDescent="0.25">
      <c r="A11" s="197"/>
      <c r="B11" s="197"/>
      <c r="C11" s="9"/>
      <c r="D11" s="202" t="s">
        <v>130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15">
        <v>1</v>
      </c>
      <c r="P11" s="15">
        <v>2</v>
      </c>
      <c r="Q11" s="15">
        <v>3</v>
      </c>
    </row>
    <row r="12" spans="1:17" x14ac:dyDescent="0.2">
      <c r="A12" s="9"/>
      <c r="B12" s="9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>
        <v>110</v>
      </c>
      <c r="P12" s="16">
        <v>90</v>
      </c>
      <c r="Q12" s="16">
        <v>70</v>
      </c>
    </row>
    <row r="13" spans="1:17" x14ac:dyDescent="0.2">
      <c r="A13" s="197"/>
      <c r="B13" s="197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98" t="s">
        <v>151</v>
      </c>
      <c r="P13" s="199"/>
      <c r="Q13" s="200"/>
    </row>
    <row r="14" spans="1:17" x14ac:dyDescent="0.2">
      <c r="A14" s="9"/>
      <c r="B14" s="9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 t="s">
        <v>132</v>
      </c>
      <c r="P14" s="17" t="s">
        <v>133</v>
      </c>
      <c r="Q14" s="17" t="s">
        <v>134</v>
      </c>
    </row>
    <row r="15" spans="1:17" x14ac:dyDescent="0.2">
      <c r="A15" s="9"/>
      <c r="B15" s="9"/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>
        <v>75</v>
      </c>
      <c r="P15" s="14">
        <v>126</v>
      </c>
      <c r="Q15" s="14">
        <v>192</v>
      </c>
    </row>
    <row r="16" spans="1:17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8" ht="12.75" customHeight="1" x14ac:dyDescent="0.2">
      <c r="A17" s="186" t="s">
        <v>0</v>
      </c>
      <c r="B17" s="186" t="s">
        <v>135</v>
      </c>
      <c r="C17" s="186" t="s">
        <v>136</v>
      </c>
      <c r="D17" s="186" t="s">
        <v>3</v>
      </c>
      <c r="E17" s="186" t="s">
        <v>4</v>
      </c>
      <c r="F17" s="186" t="s">
        <v>5</v>
      </c>
      <c r="G17" s="186" t="s">
        <v>6</v>
      </c>
      <c r="H17" s="186" t="s">
        <v>152</v>
      </c>
      <c r="I17" s="190" t="s">
        <v>137</v>
      </c>
      <c r="J17" s="210"/>
      <c r="K17" s="186" t="s">
        <v>153</v>
      </c>
      <c r="L17" s="186" t="s">
        <v>138</v>
      </c>
      <c r="M17" s="38" t="s">
        <v>139</v>
      </c>
      <c r="N17" s="186" t="s">
        <v>140</v>
      </c>
      <c r="O17" s="186" t="s">
        <v>141</v>
      </c>
      <c r="P17" s="186" t="s">
        <v>142</v>
      </c>
      <c r="Q17" s="194"/>
    </row>
    <row r="18" spans="1:18" ht="15" customHeight="1" x14ac:dyDescent="0.2">
      <c r="A18" s="187"/>
      <c r="B18" s="187"/>
      <c r="C18" s="187"/>
      <c r="D18" s="187"/>
      <c r="E18" s="187"/>
      <c r="F18" s="187"/>
      <c r="G18" s="187"/>
      <c r="H18" s="187"/>
      <c r="I18" s="39" t="s">
        <v>154</v>
      </c>
      <c r="J18" s="39" t="s">
        <v>138</v>
      </c>
      <c r="K18" s="187"/>
      <c r="L18" s="187"/>
      <c r="M18" s="40"/>
      <c r="N18" s="187"/>
      <c r="O18" s="187"/>
      <c r="P18" s="195"/>
      <c r="Q18" s="196"/>
    </row>
    <row r="19" spans="1:18" ht="31.5" x14ac:dyDescent="0.25">
      <c r="A19" s="8">
        <v>1</v>
      </c>
      <c r="B19" s="20" t="s">
        <v>16</v>
      </c>
      <c r="C19" s="1">
        <v>24</v>
      </c>
      <c r="D19" s="3">
        <v>2000</v>
      </c>
      <c r="E19" s="1">
        <v>3</v>
      </c>
      <c r="F19" s="2" t="s">
        <v>13</v>
      </c>
      <c r="G19" s="1">
        <v>61.8</v>
      </c>
      <c r="H19" s="34">
        <v>57</v>
      </c>
      <c r="I19" s="34">
        <v>89</v>
      </c>
      <c r="J19" s="34">
        <f>+I19/2</f>
        <v>44.5</v>
      </c>
      <c r="K19" s="21">
        <f>(H19+J19)*2</f>
        <v>203</v>
      </c>
      <c r="L19" s="21">
        <f>IF(C19=32, K19*2, K19)</f>
        <v>203</v>
      </c>
      <c r="M19" s="21">
        <f>_xlfn.RANK.EQ(L19, $L$19:$L$23, 0)</f>
        <v>1</v>
      </c>
      <c r="N19" s="34">
        <v>28</v>
      </c>
      <c r="O19" s="35" t="s">
        <v>155</v>
      </c>
      <c r="P19" s="2" t="s">
        <v>14</v>
      </c>
      <c r="Q19" s="36"/>
    </row>
    <row r="20" spans="1:18" ht="31.5" x14ac:dyDescent="0.25">
      <c r="A20" s="8">
        <v>2</v>
      </c>
      <c r="B20" s="20" t="s">
        <v>156</v>
      </c>
      <c r="C20" s="1">
        <v>16</v>
      </c>
      <c r="D20" s="1">
        <v>2003</v>
      </c>
      <c r="E20" s="1"/>
      <c r="F20" s="2" t="s">
        <v>13</v>
      </c>
      <c r="G20" s="1">
        <v>61.55</v>
      </c>
      <c r="H20" s="34">
        <v>84</v>
      </c>
      <c r="I20" s="34">
        <v>200</v>
      </c>
      <c r="J20" s="34">
        <f>+I20/2</f>
        <v>100</v>
      </c>
      <c r="K20" s="21">
        <f>H20+J20</f>
        <v>184</v>
      </c>
      <c r="L20" s="21">
        <f>IF(C20=32, K20*2, K20)</f>
        <v>184</v>
      </c>
      <c r="M20" s="21">
        <f>_xlfn.RANK.EQ(L20, $L$19:$L$23, 0)</f>
        <v>2</v>
      </c>
      <c r="N20" s="34"/>
      <c r="O20" s="35"/>
      <c r="P20" s="2" t="s">
        <v>14</v>
      </c>
      <c r="Q20" s="36"/>
    </row>
    <row r="21" spans="1:18" ht="31.5" x14ac:dyDescent="0.25">
      <c r="A21" s="8">
        <v>3</v>
      </c>
      <c r="B21" s="20" t="s">
        <v>31</v>
      </c>
      <c r="C21" s="1">
        <v>16</v>
      </c>
      <c r="D21" s="1">
        <v>2003</v>
      </c>
      <c r="E21" s="1"/>
      <c r="F21" s="2" t="s">
        <v>29</v>
      </c>
      <c r="G21" s="2">
        <v>61.2</v>
      </c>
      <c r="H21" s="34">
        <v>24</v>
      </c>
      <c r="I21" s="34">
        <v>96</v>
      </c>
      <c r="J21" s="34">
        <f>+I21/2</f>
        <v>48</v>
      </c>
      <c r="K21" s="21">
        <f>H21+J21</f>
        <v>72</v>
      </c>
      <c r="L21" s="21">
        <f>IF(C21=32, K21*2, K21)</f>
        <v>72</v>
      </c>
      <c r="M21" s="21">
        <f>_xlfn.RANK.EQ(L21, $L$19:$L$23, 0)</f>
        <v>3</v>
      </c>
      <c r="N21" s="34">
        <v>16</v>
      </c>
      <c r="O21" s="35"/>
      <c r="P21" s="2" t="s">
        <v>30</v>
      </c>
      <c r="Q21" s="36"/>
    </row>
    <row r="22" spans="1:18" ht="31.5" x14ac:dyDescent="0.25">
      <c r="A22" s="8">
        <v>4</v>
      </c>
      <c r="B22" s="20" t="s">
        <v>41</v>
      </c>
      <c r="C22" s="1">
        <v>16</v>
      </c>
      <c r="D22" s="1">
        <v>2004</v>
      </c>
      <c r="E22" s="1"/>
      <c r="F22" s="2" t="s">
        <v>42</v>
      </c>
      <c r="G22" s="1">
        <v>61.2</v>
      </c>
      <c r="H22" s="34">
        <v>35</v>
      </c>
      <c r="I22" s="34">
        <v>70</v>
      </c>
      <c r="J22" s="34">
        <f>+I22/2</f>
        <v>35</v>
      </c>
      <c r="K22" s="21">
        <f>H22+J22</f>
        <v>70</v>
      </c>
      <c r="L22" s="21">
        <f>IF(C21=32, K22*2, K22)</f>
        <v>70</v>
      </c>
      <c r="M22" s="21">
        <f>_xlfn.RANK.EQ(L22, $L$19:$L$23, 0)</f>
        <v>4</v>
      </c>
      <c r="N22" s="34">
        <v>15</v>
      </c>
      <c r="O22" s="35"/>
      <c r="P22" s="2" t="s">
        <v>43</v>
      </c>
      <c r="Q22" s="36"/>
    </row>
    <row r="23" spans="1:18" ht="31.5" x14ac:dyDescent="0.25">
      <c r="A23" s="8">
        <v>5</v>
      </c>
      <c r="B23" s="20" t="s">
        <v>32</v>
      </c>
      <c r="C23" s="1">
        <v>16</v>
      </c>
      <c r="D23" s="1">
        <v>2001</v>
      </c>
      <c r="E23" s="1"/>
      <c r="F23" s="2" t="s">
        <v>29</v>
      </c>
      <c r="G23" s="2">
        <v>61.9</v>
      </c>
      <c r="H23" s="34">
        <v>22</v>
      </c>
      <c r="I23" s="34">
        <v>50</v>
      </c>
      <c r="J23" s="34">
        <f>+I23/2</f>
        <v>25</v>
      </c>
      <c r="K23" s="21">
        <f>H23+J23</f>
        <v>47</v>
      </c>
      <c r="L23" s="21">
        <f>IF(C23=32, K23*2, K23)</f>
        <v>47</v>
      </c>
      <c r="M23" s="21">
        <f>_xlfn.RANK.EQ(L23, $L$19:$L$23, 0)</f>
        <v>5</v>
      </c>
      <c r="N23" s="34"/>
      <c r="O23" s="35"/>
      <c r="P23" s="2" t="s">
        <v>30</v>
      </c>
      <c r="Q23" s="36"/>
      <c r="R23" s="41"/>
    </row>
    <row r="24" spans="1:18" x14ac:dyDescent="0.2">
      <c r="A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41"/>
    </row>
    <row r="25" spans="1:18" ht="15.75" x14ac:dyDescent="0.25">
      <c r="B25" s="31" t="s">
        <v>144</v>
      </c>
      <c r="C25" s="31" t="s">
        <v>55</v>
      </c>
      <c r="D25" s="31"/>
      <c r="E25" s="32" t="s">
        <v>145</v>
      </c>
      <c r="R25" s="41"/>
    </row>
    <row r="26" spans="1:18" ht="15.75" x14ac:dyDescent="0.25">
      <c r="A26" s="42"/>
      <c r="B26" s="31"/>
      <c r="C26" s="31"/>
      <c r="D26" s="31"/>
      <c r="E26" s="32"/>
      <c r="F26" s="43"/>
      <c r="G26" s="44"/>
      <c r="H26" s="43"/>
      <c r="I26" s="43"/>
      <c r="J26" s="43"/>
      <c r="K26" s="43"/>
      <c r="L26" s="43"/>
      <c r="M26" s="43"/>
      <c r="N26" s="43"/>
      <c r="O26" s="45"/>
      <c r="P26" s="46"/>
      <c r="Q26" s="46"/>
      <c r="R26" s="41"/>
    </row>
    <row r="27" spans="1:18" ht="15.75" x14ac:dyDescent="0.25">
      <c r="A27" s="42"/>
      <c r="B27" s="31" t="s">
        <v>146</v>
      </c>
      <c r="C27" s="31" t="s">
        <v>147</v>
      </c>
      <c r="D27" s="31"/>
      <c r="E27" s="32" t="s">
        <v>148</v>
      </c>
      <c r="F27" s="43"/>
      <c r="G27" s="44"/>
      <c r="H27" s="43"/>
      <c r="I27" s="43"/>
      <c r="J27" s="43"/>
      <c r="K27" s="43"/>
      <c r="L27" s="43"/>
      <c r="M27" s="43"/>
      <c r="N27" s="43"/>
      <c r="O27" s="45"/>
      <c r="P27" s="46"/>
      <c r="Q27" s="46"/>
      <c r="R27" s="41"/>
    </row>
    <row r="28" spans="1:18" x14ac:dyDescent="0.2">
      <c r="A28" s="42"/>
      <c r="F28" s="43"/>
      <c r="G28" s="44"/>
      <c r="H28" s="43"/>
      <c r="I28" s="43"/>
      <c r="J28" s="43"/>
      <c r="K28" s="43"/>
      <c r="L28" s="43"/>
      <c r="M28" s="43"/>
      <c r="N28" s="43"/>
      <c r="O28" s="45"/>
      <c r="P28" s="46"/>
      <c r="Q28" s="46"/>
    </row>
    <row r="29" spans="1:18" x14ac:dyDescent="0.2">
      <c r="B29" s="30"/>
      <c r="C29" s="30"/>
      <c r="D29" s="30"/>
      <c r="E29" s="30"/>
    </row>
  </sheetData>
  <autoFilter ref="A18:Q23" xr:uid="{00000000-0009-0000-0000-000003000000}"/>
  <mergeCells count="33">
    <mergeCell ref="B17:B18"/>
    <mergeCell ref="A17:A18"/>
    <mergeCell ref="O17:O18"/>
    <mergeCell ref="P17:Q18"/>
    <mergeCell ref="G17:G18"/>
    <mergeCell ref="F17:F18"/>
    <mergeCell ref="E17:E18"/>
    <mergeCell ref="D17:D18"/>
    <mergeCell ref="C17:C18"/>
    <mergeCell ref="N17:N18"/>
    <mergeCell ref="L17:L18"/>
    <mergeCell ref="K17:K18"/>
    <mergeCell ref="I17:J17"/>
    <mergeCell ref="H17:H18"/>
    <mergeCell ref="D11:N11"/>
    <mergeCell ref="O13:Q13"/>
    <mergeCell ref="A1:Q1"/>
    <mergeCell ref="A2:Q2"/>
    <mergeCell ref="A3:Q3"/>
    <mergeCell ref="A4:Q4"/>
    <mergeCell ref="A5:Q5"/>
    <mergeCell ref="A7:B7"/>
    <mergeCell ref="A8:B8"/>
    <mergeCell ref="A9:B9"/>
    <mergeCell ref="A11:B11"/>
    <mergeCell ref="A13:B13"/>
    <mergeCell ref="O7:Q7"/>
    <mergeCell ref="O8:Q8"/>
    <mergeCell ref="O9:Q9"/>
    <mergeCell ref="O10:Q10"/>
    <mergeCell ref="D8:N8"/>
    <mergeCell ref="D9:N9"/>
    <mergeCell ref="D10:N10"/>
  </mergeCells>
  <pageMargins left="0.25" right="0.25" top="0.75" bottom="0.75" header="0.30000001192092901" footer="0.30000001192092901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1"/>
  <sheetViews>
    <sheetView workbookViewId="0">
      <pane ySplit="18" topLeftCell="A22" activePane="bottomLeft" state="frozen"/>
      <selection pane="bottomLeft" sqref="A1:Q1"/>
    </sheetView>
  </sheetViews>
  <sheetFormatPr defaultColWidth="9" defaultRowHeight="12.75" x14ac:dyDescent="0.2"/>
  <cols>
    <col min="1" max="1" width="7.28515625" customWidth="1"/>
    <col min="2" max="2" width="30.7109375" customWidth="1"/>
    <col min="3" max="3" width="6.85546875" customWidth="1"/>
    <col min="5" max="5" width="7.140625" customWidth="1"/>
    <col min="6" max="6" width="19.7109375" customWidth="1"/>
    <col min="7" max="7" width="7.7109375" customWidth="1"/>
    <col min="8" max="8" width="7.5703125" customWidth="1"/>
    <col min="9" max="9" width="7.28515625" customWidth="1"/>
    <col min="14" max="14" width="7.7109375" customWidth="1"/>
    <col min="16" max="16" width="16" customWidth="1"/>
    <col min="17" max="17" width="13.140625" customWidth="1"/>
  </cols>
  <sheetData>
    <row r="1" spans="1:17" x14ac:dyDescent="0.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8.75" x14ac:dyDescent="0.3">
      <c r="A3" s="208" t="s">
        <v>118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8.75" x14ac:dyDescent="0.3">
      <c r="A4" s="208" t="s">
        <v>119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ht="18.75" x14ac:dyDescent="0.3">
      <c r="A5" s="208" t="s">
        <v>120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ht="1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A7" s="209" t="s">
        <v>121</v>
      </c>
      <c r="B7" s="209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09" t="s">
        <v>150</v>
      </c>
      <c r="P7" s="209"/>
      <c r="Q7" s="209"/>
    </row>
    <row r="8" spans="1:17" ht="15.75" x14ac:dyDescent="0.25">
      <c r="A8" s="207" t="s">
        <v>123</v>
      </c>
      <c r="B8" s="207"/>
      <c r="C8" s="12"/>
      <c r="D8" s="202" t="s">
        <v>124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9" t="s">
        <v>125</v>
      </c>
      <c r="P8" s="209"/>
      <c r="Q8" s="209"/>
    </row>
    <row r="9" spans="1:17" ht="15.75" x14ac:dyDescent="0.25">
      <c r="A9" s="197"/>
      <c r="B9" s="197"/>
      <c r="C9" s="9"/>
      <c r="D9" s="202" t="s">
        <v>126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98" t="s">
        <v>127</v>
      </c>
      <c r="P9" s="199"/>
      <c r="Q9" s="200"/>
    </row>
    <row r="10" spans="1:17" ht="15.75" x14ac:dyDescent="0.25">
      <c r="A10" s="9"/>
      <c r="B10" s="9"/>
      <c r="C10" s="9"/>
      <c r="D10" s="202" t="s">
        <v>128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198" t="s">
        <v>131</v>
      </c>
      <c r="P10" s="199"/>
      <c r="Q10" s="200"/>
    </row>
    <row r="11" spans="1:17" ht="15.75" x14ac:dyDescent="0.25">
      <c r="A11" s="197"/>
      <c r="B11" s="197"/>
      <c r="C11" s="9"/>
      <c r="D11" s="202" t="s">
        <v>157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15">
        <v>1</v>
      </c>
      <c r="P11" s="15">
        <v>2</v>
      </c>
      <c r="Q11" s="15">
        <v>3</v>
      </c>
    </row>
    <row r="12" spans="1:17" x14ac:dyDescent="0.2">
      <c r="A12" s="9"/>
      <c r="B12" s="9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>
        <v>120</v>
      </c>
      <c r="P12" s="16">
        <v>95</v>
      </c>
      <c r="Q12" s="16">
        <v>75</v>
      </c>
    </row>
    <row r="13" spans="1:17" x14ac:dyDescent="0.2">
      <c r="A13" s="197"/>
      <c r="B13" s="197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98" t="s">
        <v>151</v>
      </c>
      <c r="P13" s="199"/>
      <c r="Q13" s="200"/>
    </row>
    <row r="14" spans="1:17" x14ac:dyDescent="0.2">
      <c r="A14" s="9"/>
      <c r="B14" s="9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 t="s">
        <v>132</v>
      </c>
      <c r="P14" s="17" t="s">
        <v>133</v>
      </c>
      <c r="Q14" s="17" t="s">
        <v>134</v>
      </c>
    </row>
    <row r="15" spans="1:17" x14ac:dyDescent="0.2">
      <c r="A15" s="9"/>
      <c r="B15" s="9"/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>
        <v>83</v>
      </c>
      <c r="P15" s="14">
        <v>146</v>
      </c>
      <c r="Q15" s="14">
        <v>210</v>
      </c>
    </row>
    <row r="16" spans="1:17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2.75" customHeight="1" x14ac:dyDescent="0.2">
      <c r="A17" s="211" t="s">
        <v>0</v>
      </c>
      <c r="B17" s="211" t="s">
        <v>135</v>
      </c>
      <c r="C17" s="186" t="s">
        <v>136</v>
      </c>
      <c r="D17" s="211" t="s">
        <v>3</v>
      </c>
      <c r="E17" s="211" t="s">
        <v>4</v>
      </c>
      <c r="F17" s="211" t="s">
        <v>5</v>
      </c>
      <c r="G17" s="211" t="s">
        <v>6</v>
      </c>
      <c r="H17" s="211" t="s">
        <v>152</v>
      </c>
      <c r="I17" s="190" t="s">
        <v>137</v>
      </c>
      <c r="J17" s="210"/>
      <c r="K17" s="213" t="s">
        <v>153</v>
      </c>
      <c r="L17" s="186" t="s">
        <v>138</v>
      </c>
      <c r="M17" s="215" t="s">
        <v>139</v>
      </c>
      <c r="N17" s="211" t="s">
        <v>140</v>
      </c>
      <c r="O17" s="211" t="s">
        <v>141</v>
      </c>
      <c r="P17" s="211" t="s">
        <v>142</v>
      </c>
      <c r="Q17" s="194"/>
    </row>
    <row r="18" spans="1:17" ht="18" customHeight="1" x14ac:dyDescent="0.2">
      <c r="A18" s="212"/>
      <c r="B18" s="212"/>
      <c r="C18" s="187"/>
      <c r="D18" s="212"/>
      <c r="E18" s="212"/>
      <c r="F18" s="212"/>
      <c r="G18" s="212"/>
      <c r="H18" s="212"/>
      <c r="I18" s="39" t="s">
        <v>154</v>
      </c>
      <c r="J18" s="39" t="s">
        <v>138</v>
      </c>
      <c r="K18" s="214"/>
      <c r="L18" s="187"/>
      <c r="M18" s="216"/>
      <c r="N18" s="212"/>
      <c r="O18" s="212"/>
      <c r="P18" s="217"/>
      <c r="Q18" s="218"/>
    </row>
    <row r="19" spans="1:17" ht="16.149999999999999" customHeight="1" x14ac:dyDescent="0.25">
      <c r="A19" s="8">
        <v>1</v>
      </c>
      <c r="B19" s="20" t="s">
        <v>158</v>
      </c>
      <c r="C19" s="1">
        <v>16</v>
      </c>
      <c r="D19" s="1">
        <v>2003</v>
      </c>
      <c r="E19" s="1"/>
      <c r="F19" s="2" t="s">
        <v>13</v>
      </c>
      <c r="G19" s="1">
        <v>66.3</v>
      </c>
      <c r="H19" s="47">
        <v>106</v>
      </c>
      <c r="I19" s="48">
        <v>206</v>
      </c>
      <c r="J19" s="34">
        <f t="shared" ref="J19:J25" si="0">+I19/2</f>
        <v>103</v>
      </c>
      <c r="K19" s="21">
        <f>H19+J19</f>
        <v>209</v>
      </c>
      <c r="L19" s="21">
        <f t="shared" ref="L19:L25" si="1">IF(C19=32, K19*2, K19)</f>
        <v>209</v>
      </c>
      <c r="M19" s="21">
        <f t="shared" ref="M19:M25" si="2">_xlfn.RANK.EQ(L19, $L$19:$L$25, 0)</f>
        <v>1</v>
      </c>
      <c r="N19" s="34">
        <v>20</v>
      </c>
      <c r="O19" s="35"/>
      <c r="P19" s="2" t="s">
        <v>14</v>
      </c>
      <c r="Q19" s="36"/>
    </row>
    <row r="20" spans="1:17" ht="16.7" customHeight="1" x14ac:dyDescent="0.25">
      <c r="A20" s="8">
        <v>2</v>
      </c>
      <c r="B20" s="20" t="s">
        <v>17</v>
      </c>
      <c r="C20" s="1">
        <v>16</v>
      </c>
      <c r="D20" s="1">
        <v>2004</v>
      </c>
      <c r="E20" s="1"/>
      <c r="F20" s="2" t="s">
        <v>13</v>
      </c>
      <c r="G20" s="1">
        <v>64.45</v>
      </c>
      <c r="H20" s="47">
        <v>111</v>
      </c>
      <c r="I20" s="48">
        <v>159</v>
      </c>
      <c r="J20" s="34">
        <f t="shared" si="0"/>
        <v>79.5</v>
      </c>
      <c r="K20" s="21">
        <f>H20+J20</f>
        <v>190.5</v>
      </c>
      <c r="L20" s="21">
        <f t="shared" si="1"/>
        <v>190.5</v>
      </c>
      <c r="M20" s="21">
        <f t="shared" si="2"/>
        <v>2</v>
      </c>
      <c r="N20" s="34"/>
      <c r="O20" s="35"/>
      <c r="P20" s="2" t="s">
        <v>14</v>
      </c>
      <c r="Q20" s="36"/>
    </row>
    <row r="21" spans="1:17" ht="19.149999999999999" customHeight="1" x14ac:dyDescent="0.25">
      <c r="A21" s="8">
        <v>3</v>
      </c>
      <c r="B21" s="20" t="s">
        <v>53</v>
      </c>
      <c r="C21" s="1">
        <v>24</v>
      </c>
      <c r="D21" s="1">
        <v>2002</v>
      </c>
      <c r="E21" s="1"/>
      <c r="F21" s="2" t="s">
        <v>54</v>
      </c>
      <c r="G21" s="1">
        <v>66.900000000000006</v>
      </c>
      <c r="H21" s="47">
        <v>27</v>
      </c>
      <c r="I21" s="48">
        <v>44</v>
      </c>
      <c r="J21" s="34">
        <f t="shared" si="0"/>
        <v>22</v>
      </c>
      <c r="K21" s="21">
        <f>(H21+J21)*2</f>
        <v>98</v>
      </c>
      <c r="L21" s="21">
        <f t="shared" si="1"/>
        <v>98</v>
      </c>
      <c r="M21" s="21">
        <f t="shared" si="2"/>
        <v>3</v>
      </c>
      <c r="N21" s="34">
        <v>16</v>
      </c>
      <c r="O21" s="35"/>
      <c r="P21" s="2" t="s">
        <v>55</v>
      </c>
      <c r="Q21" s="36"/>
    </row>
    <row r="22" spans="1:17" ht="15.6" customHeight="1" x14ac:dyDescent="0.25">
      <c r="A22" s="8">
        <v>4</v>
      </c>
      <c r="B22" s="20" t="s">
        <v>77</v>
      </c>
      <c r="C22" s="1">
        <v>16</v>
      </c>
      <c r="D22" s="1">
        <v>2004</v>
      </c>
      <c r="E22" s="1"/>
      <c r="F22" s="2" t="s">
        <v>78</v>
      </c>
      <c r="G22" s="1">
        <v>67.3</v>
      </c>
      <c r="H22" s="47">
        <v>41</v>
      </c>
      <c r="I22" s="48">
        <v>95</v>
      </c>
      <c r="J22" s="34">
        <f t="shared" si="0"/>
        <v>47.5</v>
      </c>
      <c r="K22" s="21">
        <f>H22+J22</f>
        <v>88.5</v>
      </c>
      <c r="L22" s="21">
        <f t="shared" si="1"/>
        <v>88.5</v>
      </c>
      <c r="M22" s="21">
        <f t="shared" si="2"/>
        <v>4</v>
      </c>
      <c r="N22" s="34">
        <v>15</v>
      </c>
      <c r="O22" s="35"/>
      <c r="P22" s="1" t="s">
        <v>79</v>
      </c>
      <c r="Q22" s="36"/>
    </row>
    <row r="23" spans="1:17" ht="31.5" x14ac:dyDescent="0.25">
      <c r="A23" s="8">
        <v>5</v>
      </c>
      <c r="B23" s="20" t="s">
        <v>33</v>
      </c>
      <c r="C23" s="1">
        <v>16</v>
      </c>
      <c r="D23" s="1">
        <v>2003</v>
      </c>
      <c r="E23" s="1"/>
      <c r="F23" s="2" t="s">
        <v>29</v>
      </c>
      <c r="G23" s="2">
        <v>64.75</v>
      </c>
      <c r="H23" s="47">
        <v>27</v>
      </c>
      <c r="I23" s="48">
        <v>122</v>
      </c>
      <c r="J23" s="34">
        <f t="shared" si="0"/>
        <v>61</v>
      </c>
      <c r="K23" s="21">
        <f>H23+J23</f>
        <v>88</v>
      </c>
      <c r="L23" s="21">
        <f t="shared" si="1"/>
        <v>88</v>
      </c>
      <c r="M23" s="21">
        <f t="shared" si="2"/>
        <v>5</v>
      </c>
      <c r="N23" s="34">
        <v>14</v>
      </c>
      <c r="O23" s="35"/>
      <c r="P23" s="2" t="s">
        <v>30</v>
      </c>
      <c r="Q23" s="36"/>
    </row>
    <row r="24" spans="1:17" ht="15.75" x14ac:dyDescent="0.25">
      <c r="A24" s="8">
        <v>6</v>
      </c>
      <c r="B24" s="20" t="s">
        <v>61</v>
      </c>
      <c r="C24" s="1">
        <v>16</v>
      </c>
      <c r="D24" s="1">
        <v>2003</v>
      </c>
      <c r="E24" s="1"/>
      <c r="F24" s="2" t="s">
        <v>62</v>
      </c>
      <c r="G24" s="1">
        <v>66</v>
      </c>
      <c r="H24" s="47">
        <v>28</v>
      </c>
      <c r="I24" s="48">
        <v>50</v>
      </c>
      <c r="J24" s="34">
        <f t="shared" si="0"/>
        <v>25</v>
      </c>
      <c r="K24" s="21">
        <f>H24+J24</f>
        <v>53</v>
      </c>
      <c r="L24" s="21">
        <f t="shared" si="1"/>
        <v>53</v>
      </c>
      <c r="M24" s="21">
        <f t="shared" si="2"/>
        <v>6</v>
      </c>
      <c r="N24" s="34">
        <v>13</v>
      </c>
      <c r="O24" s="35"/>
      <c r="P24" s="1" t="s">
        <v>159</v>
      </c>
      <c r="Q24" s="49" t="s">
        <v>160</v>
      </c>
    </row>
    <row r="25" spans="1:17" ht="16.149999999999999" customHeight="1" x14ac:dyDescent="0.25">
      <c r="A25" s="8">
        <v>7</v>
      </c>
      <c r="B25" s="20" t="s">
        <v>64</v>
      </c>
      <c r="C25" s="1">
        <v>16</v>
      </c>
      <c r="D25" s="1">
        <v>2005</v>
      </c>
      <c r="E25" s="1"/>
      <c r="F25" s="2" t="s">
        <v>62</v>
      </c>
      <c r="G25" s="1">
        <v>66.5</v>
      </c>
      <c r="H25" s="47">
        <v>15</v>
      </c>
      <c r="I25" s="48">
        <v>60</v>
      </c>
      <c r="J25" s="34">
        <f t="shared" si="0"/>
        <v>30</v>
      </c>
      <c r="K25" s="21">
        <f>H25+J25</f>
        <v>45</v>
      </c>
      <c r="L25" s="21">
        <f t="shared" si="1"/>
        <v>45</v>
      </c>
      <c r="M25" s="21">
        <f t="shared" si="2"/>
        <v>7</v>
      </c>
      <c r="N25" s="34"/>
      <c r="O25" s="35"/>
      <c r="P25" s="1" t="s">
        <v>159</v>
      </c>
      <c r="Q25" s="49" t="s">
        <v>160</v>
      </c>
    </row>
    <row r="26" spans="1:17" ht="15.75" x14ac:dyDescent="0.25">
      <c r="A26" s="31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7" x14ac:dyDescent="0.2">
      <c r="A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7" x14ac:dyDescent="0.2">
      <c r="A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5.75" x14ac:dyDescent="0.25">
      <c r="A29" s="30"/>
      <c r="B29" s="31" t="s">
        <v>144</v>
      </c>
      <c r="C29" s="31" t="s">
        <v>55</v>
      </c>
      <c r="D29" s="31"/>
      <c r="E29" s="32" t="s">
        <v>145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5.75" x14ac:dyDescent="0.25">
      <c r="A30" s="30"/>
      <c r="B30" s="31"/>
      <c r="C30" s="31"/>
      <c r="D30" s="31"/>
      <c r="E30" s="32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5.75" x14ac:dyDescent="0.25">
      <c r="B31" s="31" t="s">
        <v>146</v>
      </c>
      <c r="C31" s="31" t="s">
        <v>147</v>
      </c>
      <c r="D31" s="31"/>
      <c r="E31" s="32" t="s">
        <v>148</v>
      </c>
    </row>
  </sheetData>
  <autoFilter ref="A17:Q25" xr:uid="{00000000-0009-0000-0000-000004000000}"/>
  <mergeCells count="34">
    <mergeCell ref="C17:C18"/>
    <mergeCell ref="G17:G18"/>
    <mergeCell ref="A1:Q1"/>
    <mergeCell ref="A2:Q2"/>
    <mergeCell ref="A3:Q3"/>
    <mergeCell ref="A4:Q4"/>
    <mergeCell ref="A5:Q5"/>
    <mergeCell ref="O7:Q7"/>
    <mergeCell ref="A7:B7"/>
    <mergeCell ref="O17:O18"/>
    <mergeCell ref="L17:L18"/>
    <mergeCell ref="K17:K18"/>
    <mergeCell ref="O13:Q13"/>
    <mergeCell ref="H17:H18"/>
    <mergeCell ref="F17:F18"/>
    <mergeCell ref="B17:B18"/>
    <mergeCell ref="I17:J17"/>
    <mergeCell ref="A17:A18"/>
    <mergeCell ref="M17:M18"/>
    <mergeCell ref="D17:D18"/>
    <mergeCell ref="E17:E18"/>
    <mergeCell ref="N17:N18"/>
    <mergeCell ref="P17:Q18"/>
    <mergeCell ref="O9:Q9"/>
    <mergeCell ref="D9:N9"/>
    <mergeCell ref="A9:B9"/>
    <mergeCell ref="D8:N8"/>
    <mergeCell ref="O8:Q8"/>
    <mergeCell ref="A8:B8"/>
    <mergeCell ref="A13:B13"/>
    <mergeCell ref="A11:B11"/>
    <mergeCell ref="D11:N11"/>
    <mergeCell ref="D10:N10"/>
    <mergeCell ref="O10:Q10"/>
  </mergeCells>
  <pageMargins left="0.25" right="0.25" top="0.75" bottom="0.75" header="0.30000001192092901" footer="0.30000001192092901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7"/>
  <sheetViews>
    <sheetView workbookViewId="0">
      <pane ySplit="18" topLeftCell="A31" activePane="bottomLeft" state="frozen"/>
      <selection pane="bottomLeft" sqref="A1:Q1"/>
    </sheetView>
  </sheetViews>
  <sheetFormatPr defaultColWidth="9" defaultRowHeight="12.75" x14ac:dyDescent="0.2"/>
  <cols>
    <col min="1" max="1" width="7.42578125" customWidth="1"/>
    <col min="2" max="2" width="20.5703125" customWidth="1"/>
    <col min="3" max="3" width="6.28515625" customWidth="1"/>
    <col min="5" max="5" width="8.42578125" customWidth="1"/>
    <col min="6" max="6" width="21.28515625" customWidth="1"/>
    <col min="7" max="7" width="8" customWidth="1"/>
    <col min="14" max="14" width="7.140625" customWidth="1"/>
    <col min="16" max="16" width="13.85546875" customWidth="1"/>
    <col min="17" max="17" width="14.42578125" customWidth="1"/>
  </cols>
  <sheetData>
    <row r="1" spans="1:17" x14ac:dyDescent="0.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8.75" x14ac:dyDescent="0.3">
      <c r="A3" s="208" t="s">
        <v>118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8.75" x14ac:dyDescent="0.3">
      <c r="A4" s="208" t="s">
        <v>119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ht="18.75" x14ac:dyDescent="0.3">
      <c r="A5" s="208" t="s">
        <v>120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ht="12.7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A7" s="209" t="s">
        <v>121</v>
      </c>
      <c r="B7" s="20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09" t="s">
        <v>150</v>
      </c>
      <c r="P7" s="209"/>
      <c r="Q7" s="209"/>
    </row>
    <row r="8" spans="1:17" ht="15.75" x14ac:dyDescent="0.25">
      <c r="A8" s="207" t="s">
        <v>123</v>
      </c>
      <c r="B8" s="207"/>
      <c r="C8" s="12"/>
      <c r="D8" s="202" t="s">
        <v>124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9" t="s">
        <v>125</v>
      </c>
      <c r="P8" s="209"/>
      <c r="Q8" s="209"/>
    </row>
    <row r="9" spans="1:17" ht="15.75" x14ac:dyDescent="0.25">
      <c r="A9" s="197"/>
      <c r="B9" s="197"/>
      <c r="C9" s="9"/>
      <c r="D9" s="202" t="s">
        <v>126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98" t="s">
        <v>127</v>
      </c>
      <c r="P9" s="199"/>
      <c r="Q9" s="200"/>
    </row>
    <row r="10" spans="1:17" ht="15.75" x14ac:dyDescent="0.25">
      <c r="A10" s="9"/>
      <c r="B10" s="9"/>
      <c r="C10" s="9"/>
      <c r="D10" s="202" t="s">
        <v>128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198" t="s">
        <v>131</v>
      </c>
      <c r="P10" s="199"/>
      <c r="Q10" s="200"/>
    </row>
    <row r="11" spans="1:17" ht="15.75" x14ac:dyDescent="0.25">
      <c r="A11" s="197"/>
      <c r="B11" s="197"/>
      <c r="C11" s="9"/>
      <c r="D11" s="202" t="s">
        <v>161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15">
        <v>1</v>
      </c>
      <c r="P11" s="15">
        <v>2</v>
      </c>
      <c r="Q11" s="15">
        <v>3</v>
      </c>
    </row>
    <row r="12" spans="1:17" x14ac:dyDescent="0.2">
      <c r="A12" s="9"/>
      <c r="B12" s="9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>
        <v>130</v>
      </c>
      <c r="P12" s="16">
        <v>105</v>
      </c>
      <c r="Q12" s="16">
        <v>80</v>
      </c>
    </row>
    <row r="13" spans="1:17" x14ac:dyDescent="0.2">
      <c r="A13" s="197"/>
      <c r="B13" s="197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98" t="s">
        <v>151</v>
      </c>
      <c r="P13" s="199"/>
      <c r="Q13" s="200"/>
    </row>
    <row r="14" spans="1:17" x14ac:dyDescent="0.2">
      <c r="A14" s="9"/>
      <c r="B14" s="9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 t="s">
        <v>132</v>
      </c>
      <c r="P14" s="17" t="s">
        <v>133</v>
      </c>
      <c r="Q14" s="17" t="s">
        <v>134</v>
      </c>
    </row>
    <row r="15" spans="1:17" x14ac:dyDescent="0.2">
      <c r="A15" s="9"/>
      <c r="B15" s="9"/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>
        <v>95</v>
      </c>
      <c r="P15" s="14">
        <v>162</v>
      </c>
      <c r="Q15" s="14">
        <v>222</v>
      </c>
    </row>
    <row r="16" spans="1:17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2.75" customHeight="1" x14ac:dyDescent="0.2">
      <c r="A17" s="186" t="s">
        <v>0</v>
      </c>
      <c r="B17" s="186" t="s">
        <v>135</v>
      </c>
      <c r="C17" s="186" t="s">
        <v>136</v>
      </c>
      <c r="D17" s="186" t="s">
        <v>3</v>
      </c>
      <c r="E17" s="186" t="s">
        <v>4</v>
      </c>
      <c r="F17" s="186" t="s">
        <v>5</v>
      </c>
      <c r="G17" s="186" t="s">
        <v>6</v>
      </c>
      <c r="H17" s="186" t="s">
        <v>152</v>
      </c>
      <c r="I17" s="190" t="s">
        <v>137</v>
      </c>
      <c r="J17" s="210"/>
      <c r="K17" s="186" t="s">
        <v>153</v>
      </c>
      <c r="L17" s="186" t="s">
        <v>138</v>
      </c>
      <c r="M17" s="190" t="s">
        <v>139</v>
      </c>
      <c r="N17" s="186" t="s">
        <v>140</v>
      </c>
      <c r="O17" s="219" t="s">
        <v>141</v>
      </c>
      <c r="P17" s="211" t="s">
        <v>142</v>
      </c>
      <c r="Q17" s="194"/>
    </row>
    <row r="18" spans="1:17" ht="15" customHeight="1" x14ac:dyDescent="0.2">
      <c r="A18" s="187"/>
      <c r="B18" s="187"/>
      <c r="C18" s="187"/>
      <c r="D18" s="187"/>
      <c r="E18" s="187"/>
      <c r="F18" s="187"/>
      <c r="G18" s="187"/>
      <c r="H18" s="187"/>
      <c r="I18" s="19" t="s">
        <v>154</v>
      </c>
      <c r="J18" s="19" t="s">
        <v>138</v>
      </c>
      <c r="K18" s="187"/>
      <c r="L18" s="187"/>
      <c r="M18" s="191"/>
      <c r="N18" s="187"/>
      <c r="O18" s="220"/>
      <c r="P18" s="217"/>
      <c r="Q18" s="218"/>
    </row>
    <row r="19" spans="1:17" ht="26.45" customHeight="1" x14ac:dyDescent="0.25">
      <c r="A19" s="1">
        <v>1</v>
      </c>
      <c r="B19" s="20" t="s">
        <v>56</v>
      </c>
      <c r="C19" s="1">
        <v>24</v>
      </c>
      <c r="D19" s="1">
        <v>2001</v>
      </c>
      <c r="E19" s="1">
        <v>1</v>
      </c>
      <c r="F19" s="2" t="s">
        <v>54</v>
      </c>
      <c r="G19" s="1">
        <v>69.400000000000006</v>
      </c>
      <c r="H19" s="34">
        <v>88</v>
      </c>
      <c r="I19" s="34">
        <v>109</v>
      </c>
      <c r="J19" s="34">
        <f t="shared" ref="J19:J33" si="0">+I19/2</f>
        <v>54.5</v>
      </c>
      <c r="K19" s="21">
        <f>(H19+J19)*2</f>
        <v>285</v>
      </c>
      <c r="L19" s="21">
        <f>IF(C19=32, K19*2, K19)</f>
        <v>285</v>
      </c>
      <c r="M19" s="21">
        <f t="shared" ref="M19:M33" si="1">_xlfn.RANK.EQ(L19, $L$19:$L$33, 0)</f>
        <v>1</v>
      </c>
      <c r="N19" s="34">
        <v>35</v>
      </c>
      <c r="O19" s="27" t="s">
        <v>162</v>
      </c>
      <c r="P19" s="2" t="s">
        <v>55</v>
      </c>
      <c r="Q19" s="36"/>
    </row>
    <row r="20" spans="1:17" ht="31.5" x14ac:dyDescent="0.25">
      <c r="A20" s="1">
        <v>2</v>
      </c>
      <c r="B20" s="20" t="s">
        <v>45</v>
      </c>
      <c r="C20" s="1">
        <v>24</v>
      </c>
      <c r="D20" s="1">
        <v>2003</v>
      </c>
      <c r="E20" s="1">
        <v>2</v>
      </c>
      <c r="F20" s="2" t="s">
        <v>42</v>
      </c>
      <c r="G20" s="1">
        <v>70.599999999999994</v>
      </c>
      <c r="H20" s="34">
        <v>52</v>
      </c>
      <c r="I20" s="34">
        <v>120</v>
      </c>
      <c r="J20" s="34">
        <f t="shared" si="0"/>
        <v>60</v>
      </c>
      <c r="K20" s="21">
        <f>(H20+J20)*2</f>
        <v>224</v>
      </c>
      <c r="L20" s="21">
        <f>IF(C20=32, K20*2, K20)</f>
        <v>224</v>
      </c>
      <c r="M20" s="21">
        <f t="shared" si="1"/>
        <v>2</v>
      </c>
      <c r="N20" s="34">
        <v>26</v>
      </c>
      <c r="O20" s="27" t="s">
        <v>155</v>
      </c>
      <c r="P20" s="2" t="s">
        <v>43</v>
      </c>
      <c r="Q20" s="50"/>
    </row>
    <row r="21" spans="1:17" ht="31.5" x14ac:dyDescent="0.25">
      <c r="A21" s="1">
        <v>3</v>
      </c>
      <c r="B21" s="20" t="s">
        <v>20</v>
      </c>
      <c r="C21" s="1">
        <v>16</v>
      </c>
      <c r="D21" s="1">
        <v>2004</v>
      </c>
      <c r="E21" s="1"/>
      <c r="F21" s="2" t="s">
        <v>13</v>
      </c>
      <c r="G21" s="1">
        <v>69</v>
      </c>
      <c r="H21" s="34">
        <v>106</v>
      </c>
      <c r="I21" s="34">
        <v>140</v>
      </c>
      <c r="J21" s="34">
        <f t="shared" si="0"/>
        <v>70</v>
      </c>
      <c r="K21" s="21">
        <f>H21+J21</f>
        <v>176</v>
      </c>
      <c r="L21" s="21">
        <f>IF(C21=32, K21*2, K21)</f>
        <v>176</v>
      </c>
      <c r="M21" s="21">
        <f t="shared" si="1"/>
        <v>3</v>
      </c>
      <c r="N21" s="34">
        <v>16</v>
      </c>
      <c r="O21" s="27"/>
      <c r="P21" s="2" t="s">
        <v>14</v>
      </c>
      <c r="Q21" s="36"/>
    </row>
    <row r="22" spans="1:17" ht="31.5" x14ac:dyDescent="0.25">
      <c r="A22" s="1">
        <v>4</v>
      </c>
      <c r="B22" s="20" t="s">
        <v>163</v>
      </c>
      <c r="C22" s="1">
        <v>24</v>
      </c>
      <c r="D22" s="1">
        <v>2001</v>
      </c>
      <c r="E22" s="1">
        <v>3</v>
      </c>
      <c r="F22" s="2" t="s">
        <v>13</v>
      </c>
      <c r="G22" s="1">
        <v>71.05</v>
      </c>
      <c r="H22" s="34">
        <v>39</v>
      </c>
      <c r="I22" s="34">
        <v>80</v>
      </c>
      <c r="J22" s="34">
        <f t="shared" si="0"/>
        <v>40</v>
      </c>
      <c r="K22" s="21">
        <f>(H22+J22)*2</f>
        <v>158</v>
      </c>
      <c r="L22" s="21">
        <f>IF(C22=32, K22*2, K22)</f>
        <v>158</v>
      </c>
      <c r="M22" s="21">
        <f t="shared" si="1"/>
        <v>4</v>
      </c>
      <c r="N22" s="34"/>
      <c r="O22" s="27"/>
      <c r="P22" s="2" t="s">
        <v>14</v>
      </c>
      <c r="Q22" s="36"/>
    </row>
    <row r="23" spans="1:17" ht="31.5" x14ac:dyDescent="0.25">
      <c r="A23" s="1">
        <v>5</v>
      </c>
      <c r="B23" s="20" t="s">
        <v>35</v>
      </c>
      <c r="C23" s="1">
        <v>16</v>
      </c>
      <c r="D23" s="1">
        <v>2003</v>
      </c>
      <c r="E23" s="1"/>
      <c r="F23" s="2" t="s">
        <v>29</v>
      </c>
      <c r="G23" s="2">
        <v>71.5</v>
      </c>
      <c r="H23" s="34">
        <v>86</v>
      </c>
      <c r="I23" s="34">
        <v>124</v>
      </c>
      <c r="J23" s="34">
        <f t="shared" si="0"/>
        <v>62</v>
      </c>
      <c r="K23" s="21">
        <f t="shared" ref="K23:K33" si="2">H23+J23</f>
        <v>148</v>
      </c>
      <c r="L23" s="21">
        <f>IF(C23=32, K23*2, K23)</f>
        <v>148</v>
      </c>
      <c r="M23" s="21">
        <f t="shared" si="1"/>
        <v>5</v>
      </c>
      <c r="N23" s="34">
        <v>14</v>
      </c>
      <c r="O23" s="27"/>
      <c r="P23" s="2" t="s">
        <v>30</v>
      </c>
      <c r="Q23" s="36"/>
    </row>
    <row r="24" spans="1:17" ht="31.5" x14ac:dyDescent="0.25">
      <c r="A24" s="1">
        <v>6</v>
      </c>
      <c r="B24" s="20" t="s">
        <v>57</v>
      </c>
      <c r="C24" s="1">
        <v>16</v>
      </c>
      <c r="D24" s="1">
        <v>2003</v>
      </c>
      <c r="E24" s="1"/>
      <c r="F24" s="2" t="s">
        <v>54</v>
      </c>
      <c r="G24" s="1">
        <v>69.75</v>
      </c>
      <c r="H24" s="34">
        <v>100</v>
      </c>
      <c r="I24" s="34">
        <v>38</v>
      </c>
      <c r="J24" s="34">
        <f t="shared" si="0"/>
        <v>19</v>
      </c>
      <c r="K24" s="21">
        <f t="shared" si="2"/>
        <v>119</v>
      </c>
      <c r="L24" s="21">
        <f>IF('дв 68'!C22=32, K24*2, K24)</f>
        <v>119</v>
      </c>
      <c r="M24" s="21">
        <f t="shared" si="1"/>
        <v>6</v>
      </c>
      <c r="N24" s="34"/>
      <c r="O24" s="27"/>
      <c r="P24" s="2" t="s">
        <v>55</v>
      </c>
      <c r="Q24" s="36"/>
    </row>
    <row r="25" spans="1:17" ht="31.5" x14ac:dyDescent="0.2">
      <c r="A25" s="1">
        <v>7</v>
      </c>
      <c r="B25" s="20" t="s">
        <v>94</v>
      </c>
      <c r="C25" s="1">
        <v>16</v>
      </c>
      <c r="D25" s="1">
        <v>2004</v>
      </c>
      <c r="E25" s="1"/>
      <c r="F25" s="2" t="s">
        <v>95</v>
      </c>
      <c r="G25" s="1">
        <v>72.2</v>
      </c>
      <c r="H25" s="34">
        <v>55</v>
      </c>
      <c r="I25" s="34">
        <v>112</v>
      </c>
      <c r="J25" s="34">
        <f t="shared" si="0"/>
        <v>56</v>
      </c>
      <c r="K25" s="21">
        <f t="shared" si="2"/>
        <v>111</v>
      </c>
      <c r="L25" s="21">
        <f>IF(C25=32, K25*2, K25)</f>
        <v>111</v>
      </c>
      <c r="M25" s="21">
        <f t="shared" si="1"/>
        <v>7</v>
      </c>
      <c r="N25" s="34">
        <v>12</v>
      </c>
      <c r="O25" s="27"/>
      <c r="P25" s="1" t="s">
        <v>96</v>
      </c>
      <c r="Q25" s="51"/>
    </row>
    <row r="26" spans="1:17" ht="31.5" x14ac:dyDescent="0.25">
      <c r="A26" s="1">
        <v>8</v>
      </c>
      <c r="B26" s="20" t="s">
        <v>44</v>
      </c>
      <c r="C26" s="1">
        <v>16</v>
      </c>
      <c r="D26" s="1">
        <v>2004</v>
      </c>
      <c r="E26" s="1"/>
      <c r="F26" s="2" t="s">
        <v>42</v>
      </c>
      <c r="G26" s="1">
        <v>69.2</v>
      </c>
      <c r="H26" s="34">
        <v>25</v>
      </c>
      <c r="I26" s="34">
        <v>60</v>
      </c>
      <c r="J26" s="34">
        <f t="shared" si="0"/>
        <v>30</v>
      </c>
      <c r="K26" s="21">
        <f t="shared" si="2"/>
        <v>55</v>
      </c>
      <c r="L26" s="21">
        <f>K26*2</f>
        <v>110</v>
      </c>
      <c r="M26" s="21">
        <f t="shared" si="1"/>
        <v>8</v>
      </c>
      <c r="N26" s="34"/>
      <c r="O26" s="27"/>
      <c r="P26" s="2" t="s">
        <v>43</v>
      </c>
      <c r="Q26" s="36"/>
    </row>
    <row r="27" spans="1:17" ht="31.5" x14ac:dyDescent="0.25">
      <c r="A27" s="1">
        <v>9</v>
      </c>
      <c r="B27" s="20" t="s">
        <v>34</v>
      </c>
      <c r="C27" s="1">
        <v>16</v>
      </c>
      <c r="D27" s="1">
        <v>2004</v>
      </c>
      <c r="E27" s="1"/>
      <c r="F27" s="2" t="s">
        <v>29</v>
      </c>
      <c r="G27" s="2">
        <v>69.75</v>
      </c>
      <c r="H27" s="34">
        <v>71</v>
      </c>
      <c r="I27" s="34">
        <v>78</v>
      </c>
      <c r="J27" s="34">
        <f t="shared" si="0"/>
        <v>39</v>
      </c>
      <c r="K27" s="21">
        <f t="shared" si="2"/>
        <v>110</v>
      </c>
      <c r="L27" s="21">
        <f t="shared" ref="L27:L33" si="3">IF(C27=32, K27*2, K27)</f>
        <v>110</v>
      </c>
      <c r="M27" s="21">
        <f t="shared" si="1"/>
        <v>8</v>
      </c>
      <c r="N27" s="34"/>
      <c r="O27" s="27"/>
      <c r="P27" s="2" t="s">
        <v>30</v>
      </c>
      <c r="Q27" s="26"/>
    </row>
    <row r="28" spans="1:17" ht="31.5" x14ac:dyDescent="0.2">
      <c r="A28" s="1">
        <v>10</v>
      </c>
      <c r="B28" s="20" t="s">
        <v>80</v>
      </c>
      <c r="C28" s="1">
        <v>16</v>
      </c>
      <c r="D28" s="1">
        <v>2004</v>
      </c>
      <c r="E28" s="1"/>
      <c r="F28" s="2" t="s">
        <v>78</v>
      </c>
      <c r="G28" s="1">
        <v>72.849999999999994</v>
      </c>
      <c r="H28" s="34">
        <v>52</v>
      </c>
      <c r="I28" s="34">
        <v>101</v>
      </c>
      <c r="J28" s="34">
        <f t="shared" si="0"/>
        <v>50.5</v>
      </c>
      <c r="K28" s="21">
        <f t="shared" si="2"/>
        <v>102.5</v>
      </c>
      <c r="L28" s="21">
        <f t="shared" si="3"/>
        <v>102.5</v>
      </c>
      <c r="M28" s="21">
        <f t="shared" si="1"/>
        <v>10</v>
      </c>
      <c r="N28" s="34"/>
      <c r="O28" s="27"/>
      <c r="P28" s="1" t="s">
        <v>79</v>
      </c>
      <c r="Q28" s="29"/>
    </row>
    <row r="29" spans="1:17" ht="31.5" x14ac:dyDescent="0.2">
      <c r="A29" s="1">
        <v>11</v>
      </c>
      <c r="B29" s="20" t="s">
        <v>65</v>
      </c>
      <c r="C29" s="1">
        <v>16</v>
      </c>
      <c r="D29" s="1">
        <v>2004</v>
      </c>
      <c r="E29" s="1"/>
      <c r="F29" s="2" t="s">
        <v>62</v>
      </c>
      <c r="G29" s="1">
        <v>72.2</v>
      </c>
      <c r="H29" s="34">
        <v>70</v>
      </c>
      <c r="I29" s="34">
        <v>60</v>
      </c>
      <c r="J29" s="34">
        <f t="shared" si="0"/>
        <v>30</v>
      </c>
      <c r="K29" s="21">
        <f t="shared" si="2"/>
        <v>100</v>
      </c>
      <c r="L29" s="21">
        <f t="shared" si="3"/>
        <v>100</v>
      </c>
      <c r="M29" s="21">
        <f t="shared" si="1"/>
        <v>11</v>
      </c>
      <c r="N29" s="34">
        <v>8</v>
      </c>
      <c r="O29" s="27"/>
      <c r="P29" s="1" t="s">
        <v>159</v>
      </c>
      <c r="Q29" s="48" t="s">
        <v>160</v>
      </c>
    </row>
    <row r="30" spans="1:17" ht="31.5" x14ac:dyDescent="0.25">
      <c r="A30" s="1">
        <v>12</v>
      </c>
      <c r="B30" s="20" t="s">
        <v>111</v>
      </c>
      <c r="C30" s="1">
        <v>16</v>
      </c>
      <c r="D30" s="1">
        <v>2004</v>
      </c>
      <c r="E30" s="1"/>
      <c r="F30" s="2" t="s">
        <v>112</v>
      </c>
      <c r="G30" s="1">
        <v>71</v>
      </c>
      <c r="H30" s="34">
        <v>51</v>
      </c>
      <c r="I30" s="34">
        <v>86</v>
      </c>
      <c r="J30" s="34">
        <f t="shared" si="0"/>
        <v>43</v>
      </c>
      <c r="K30" s="21">
        <f t="shared" si="2"/>
        <v>94</v>
      </c>
      <c r="L30" s="21">
        <f t="shared" si="3"/>
        <v>94</v>
      </c>
      <c r="M30" s="21">
        <f t="shared" si="1"/>
        <v>12</v>
      </c>
      <c r="N30" s="34">
        <v>7</v>
      </c>
      <c r="O30" s="27"/>
      <c r="P30" s="2" t="s">
        <v>113</v>
      </c>
      <c r="Q30" s="26"/>
    </row>
    <row r="31" spans="1:17" ht="31.5" x14ac:dyDescent="0.25">
      <c r="A31" s="1">
        <v>13</v>
      </c>
      <c r="B31" s="20" t="s">
        <v>114</v>
      </c>
      <c r="C31" s="1">
        <v>16</v>
      </c>
      <c r="D31" s="1">
        <v>2003</v>
      </c>
      <c r="E31" s="1"/>
      <c r="F31" s="2" t="s">
        <v>112</v>
      </c>
      <c r="G31" s="1">
        <v>72.150000000000006</v>
      </c>
      <c r="H31" s="34">
        <v>40</v>
      </c>
      <c r="I31" s="34">
        <v>101</v>
      </c>
      <c r="J31" s="34">
        <f t="shared" si="0"/>
        <v>50.5</v>
      </c>
      <c r="K31" s="21">
        <f t="shared" si="2"/>
        <v>90.5</v>
      </c>
      <c r="L31" s="21">
        <f t="shared" si="3"/>
        <v>90.5</v>
      </c>
      <c r="M31" s="21">
        <f t="shared" si="1"/>
        <v>13</v>
      </c>
      <c r="N31" s="34"/>
      <c r="O31" s="27"/>
      <c r="P31" s="2" t="s">
        <v>113</v>
      </c>
      <c r="Q31" s="26"/>
    </row>
    <row r="32" spans="1:17" ht="31.5" x14ac:dyDescent="0.25">
      <c r="A32" s="1">
        <v>14</v>
      </c>
      <c r="B32" s="20" t="s">
        <v>103</v>
      </c>
      <c r="C32" s="1">
        <v>16</v>
      </c>
      <c r="D32" s="1">
        <v>2004</v>
      </c>
      <c r="E32" s="1"/>
      <c r="F32" s="2" t="s">
        <v>104</v>
      </c>
      <c r="G32" s="1">
        <v>70.05</v>
      </c>
      <c r="H32" s="34">
        <v>33</v>
      </c>
      <c r="I32" s="34">
        <v>55</v>
      </c>
      <c r="J32" s="34">
        <f t="shared" si="0"/>
        <v>27.5</v>
      </c>
      <c r="K32" s="21">
        <f t="shared" si="2"/>
        <v>60.5</v>
      </c>
      <c r="L32" s="21">
        <f t="shared" si="3"/>
        <v>60.5</v>
      </c>
      <c r="M32" s="21">
        <f t="shared" si="1"/>
        <v>14</v>
      </c>
      <c r="N32" s="34">
        <v>5</v>
      </c>
      <c r="O32" s="27"/>
      <c r="P32" s="1"/>
      <c r="Q32" s="52"/>
    </row>
    <row r="33" spans="1:17" ht="31.5" x14ac:dyDescent="0.25">
      <c r="A33" s="1">
        <v>15</v>
      </c>
      <c r="B33" s="20" t="s">
        <v>46</v>
      </c>
      <c r="C33" s="1">
        <v>16</v>
      </c>
      <c r="D33" s="1">
        <v>2000</v>
      </c>
      <c r="E33" s="1"/>
      <c r="F33" s="2" t="s">
        <v>42</v>
      </c>
      <c r="G33" s="1">
        <v>70.900000000000006</v>
      </c>
      <c r="H33" s="34">
        <v>25</v>
      </c>
      <c r="I33" s="34">
        <v>0</v>
      </c>
      <c r="J33" s="34">
        <f t="shared" si="0"/>
        <v>0</v>
      </c>
      <c r="K33" s="21">
        <f t="shared" si="2"/>
        <v>25</v>
      </c>
      <c r="L33" s="21">
        <f t="shared" si="3"/>
        <v>25</v>
      </c>
      <c r="M33" s="21">
        <f t="shared" si="1"/>
        <v>15</v>
      </c>
      <c r="N33" s="34"/>
      <c r="O33" s="27"/>
      <c r="P33" s="2" t="s">
        <v>43</v>
      </c>
      <c r="Q33" s="26"/>
    </row>
    <row r="35" spans="1:17" ht="15.75" x14ac:dyDescent="0.25">
      <c r="B35" s="31" t="s">
        <v>144</v>
      </c>
      <c r="C35" s="31" t="s">
        <v>55</v>
      </c>
      <c r="D35" s="31"/>
      <c r="E35" s="32" t="s">
        <v>145</v>
      </c>
    </row>
    <row r="36" spans="1:17" ht="15.75" x14ac:dyDescent="0.25">
      <c r="B36" s="31"/>
      <c r="C36" s="31"/>
      <c r="D36" s="31"/>
      <c r="E36" s="32"/>
    </row>
    <row r="37" spans="1:17" ht="15.75" x14ac:dyDescent="0.25">
      <c r="B37" s="31" t="s">
        <v>146</v>
      </c>
      <c r="C37" s="31" t="s">
        <v>147</v>
      </c>
      <c r="D37" s="31"/>
      <c r="E37" s="32" t="s">
        <v>148</v>
      </c>
    </row>
  </sheetData>
  <autoFilter ref="A17:Q33" xr:uid="{00000000-0009-0000-0000-000005000000}"/>
  <mergeCells count="34">
    <mergeCell ref="O7:Q7"/>
    <mergeCell ref="D9:N9"/>
    <mergeCell ref="D10:N10"/>
    <mergeCell ref="O8:Q8"/>
    <mergeCell ref="O13:Q13"/>
    <mergeCell ref="O10:Q10"/>
    <mergeCell ref="O9:Q9"/>
    <mergeCell ref="A1:Q1"/>
    <mergeCell ref="A2:Q2"/>
    <mergeCell ref="A3:Q3"/>
    <mergeCell ref="A4:Q4"/>
    <mergeCell ref="A5:Q5"/>
    <mergeCell ref="A7:B7"/>
    <mergeCell ref="A8:B8"/>
    <mergeCell ref="D8:N8"/>
    <mergeCell ref="A9:B9"/>
    <mergeCell ref="A11:B11"/>
    <mergeCell ref="D11:N11"/>
    <mergeCell ref="A13:B13"/>
    <mergeCell ref="L17:L18"/>
    <mergeCell ref="M17:M18"/>
    <mergeCell ref="N17:N18"/>
    <mergeCell ref="O17:O18"/>
    <mergeCell ref="P17:Q18"/>
    <mergeCell ref="F17:F18"/>
    <mergeCell ref="G17:G18"/>
    <mergeCell ref="H17:H18"/>
    <mergeCell ref="I17:J17"/>
    <mergeCell ref="K17:K18"/>
    <mergeCell ref="A17:A18"/>
    <mergeCell ref="B17:B18"/>
    <mergeCell ref="C17:C18"/>
    <mergeCell ref="D17:D18"/>
    <mergeCell ref="E17:E18"/>
  </mergeCells>
  <pageMargins left="0.70866137742996205" right="0.70866137742996205" top="0.74803149700164795" bottom="0.74803149700164795" header="0.31496062874794001" footer="0.31496062874794001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4"/>
  <sheetViews>
    <sheetView workbookViewId="0">
      <pane ySplit="18" topLeftCell="A31" activePane="bottomLeft" state="frozen"/>
      <selection pane="bottomLeft" sqref="A1:Q1"/>
    </sheetView>
  </sheetViews>
  <sheetFormatPr defaultColWidth="9" defaultRowHeight="12.75" x14ac:dyDescent="0.2"/>
  <cols>
    <col min="1" max="1" width="7.85546875" customWidth="1"/>
    <col min="2" max="2" width="22.7109375" customWidth="1"/>
    <col min="3" max="3" width="6.140625" customWidth="1"/>
    <col min="5" max="5" width="8.85546875" customWidth="1"/>
    <col min="6" max="6" width="20.5703125" customWidth="1"/>
    <col min="7" max="7" width="8.28515625" customWidth="1"/>
    <col min="11" max="12" width="8" customWidth="1"/>
    <col min="13" max="13" width="6.5703125" customWidth="1"/>
    <col min="14" max="14" width="6.7109375" customWidth="1"/>
    <col min="15" max="15" width="7.42578125" customWidth="1"/>
    <col min="16" max="16" width="18" customWidth="1"/>
    <col min="17" max="17" width="13" customWidth="1"/>
  </cols>
  <sheetData>
    <row r="1" spans="1:17" x14ac:dyDescent="0.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8.75" x14ac:dyDescent="0.3">
      <c r="A3" s="208" t="s">
        <v>118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8.75" x14ac:dyDescent="0.3">
      <c r="A4" s="208" t="s">
        <v>119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ht="18.75" x14ac:dyDescent="0.3">
      <c r="A5" s="208" t="s">
        <v>120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ht="1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A7" s="209" t="s">
        <v>121</v>
      </c>
      <c r="B7" s="20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09" t="s">
        <v>150</v>
      </c>
      <c r="P7" s="209"/>
      <c r="Q7" s="209"/>
    </row>
    <row r="8" spans="1:17" ht="15.75" x14ac:dyDescent="0.25">
      <c r="A8" s="207" t="s">
        <v>123</v>
      </c>
      <c r="B8" s="207"/>
      <c r="C8" s="12"/>
      <c r="D8" s="202" t="s">
        <v>124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9" t="s">
        <v>125</v>
      </c>
      <c r="P8" s="209"/>
      <c r="Q8" s="209"/>
    </row>
    <row r="9" spans="1:17" ht="15.75" x14ac:dyDescent="0.25">
      <c r="A9" s="197"/>
      <c r="B9" s="197"/>
      <c r="C9" s="9"/>
      <c r="D9" s="202" t="s">
        <v>126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98" t="s">
        <v>127</v>
      </c>
      <c r="P9" s="199"/>
      <c r="Q9" s="200"/>
    </row>
    <row r="10" spans="1:17" ht="15.75" x14ac:dyDescent="0.25">
      <c r="A10" s="9"/>
      <c r="B10" s="9"/>
      <c r="C10" s="9"/>
      <c r="D10" s="202" t="s">
        <v>128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198" t="s">
        <v>131</v>
      </c>
      <c r="P10" s="199"/>
      <c r="Q10" s="200"/>
    </row>
    <row r="11" spans="1:17" ht="15.75" x14ac:dyDescent="0.25">
      <c r="A11" s="197"/>
      <c r="B11" s="197"/>
      <c r="C11" s="9"/>
      <c r="D11" s="202" t="s">
        <v>164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15">
        <v>1</v>
      </c>
      <c r="P11" s="15">
        <v>2</v>
      </c>
      <c r="Q11" s="15">
        <v>3</v>
      </c>
    </row>
    <row r="12" spans="1:17" x14ac:dyDescent="0.2">
      <c r="A12" s="9"/>
      <c r="B12" s="9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>
        <v>145</v>
      </c>
      <c r="P12" s="16">
        <v>115</v>
      </c>
      <c r="Q12" s="16">
        <v>90</v>
      </c>
    </row>
    <row r="13" spans="1:17" x14ac:dyDescent="0.2">
      <c r="A13" s="197"/>
      <c r="B13" s="197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98" t="s">
        <v>151</v>
      </c>
      <c r="P13" s="199"/>
      <c r="Q13" s="200"/>
    </row>
    <row r="14" spans="1:17" x14ac:dyDescent="0.2">
      <c r="A14" s="9"/>
      <c r="B14" s="9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 t="s">
        <v>132</v>
      </c>
      <c r="P14" s="17" t="s">
        <v>133</v>
      </c>
      <c r="Q14" s="17" t="s">
        <v>134</v>
      </c>
    </row>
    <row r="15" spans="1:17" x14ac:dyDescent="0.2">
      <c r="A15" s="9"/>
      <c r="B15" s="9"/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>
        <v>117</v>
      </c>
      <c r="P15" s="14">
        <v>178</v>
      </c>
      <c r="Q15" s="14">
        <v>234</v>
      </c>
    </row>
    <row r="16" spans="1:17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2.75" customHeight="1" x14ac:dyDescent="0.2">
      <c r="A17" s="211" t="s">
        <v>0</v>
      </c>
      <c r="B17" s="211" t="s">
        <v>135</v>
      </c>
      <c r="C17" s="186" t="s">
        <v>136</v>
      </c>
      <c r="D17" s="211" t="s">
        <v>3</v>
      </c>
      <c r="E17" s="211" t="s">
        <v>4</v>
      </c>
      <c r="F17" s="211" t="s">
        <v>5</v>
      </c>
      <c r="G17" s="211" t="s">
        <v>6</v>
      </c>
      <c r="H17" s="211" t="s">
        <v>152</v>
      </c>
      <c r="I17" s="190" t="s">
        <v>137</v>
      </c>
      <c r="J17" s="210"/>
      <c r="K17" s="213" t="s">
        <v>153</v>
      </c>
      <c r="L17" s="186" t="s">
        <v>138</v>
      </c>
      <c r="M17" s="215" t="s">
        <v>139</v>
      </c>
      <c r="N17" s="211" t="s">
        <v>140</v>
      </c>
      <c r="O17" s="211" t="s">
        <v>141</v>
      </c>
      <c r="P17" s="211" t="s">
        <v>142</v>
      </c>
      <c r="Q17" s="194"/>
    </row>
    <row r="18" spans="1:17" ht="16.5" customHeight="1" x14ac:dyDescent="0.2">
      <c r="A18" s="212"/>
      <c r="B18" s="212"/>
      <c r="C18" s="187"/>
      <c r="D18" s="212"/>
      <c r="E18" s="212"/>
      <c r="F18" s="212"/>
      <c r="G18" s="212"/>
      <c r="H18" s="212"/>
      <c r="I18" s="39" t="s">
        <v>154</v>
      </c>
      <c r="J18" s="39" t="s">
        <v>138</v>
      </c>
      <c r="K18" s="214"/>
      <c r="L18" s="187"/>
      <c r="M18" s="216"/>
      <c r="N18" s="212"/>
      <c r="O18" s="212"/>
      <c r="P18" s="217"/>
      <c r="Q18" s="218"/>
    </row>
    <row r="19" spans="1:17" ht="31.5" x14ac:dyDescent="0.25">
      <c r="A19" s="8">
        <v>1</v>
      </c>
      <c r="B19" s="20" t="s">
        <v>22</v>
      </c>
      <c r="C19" s="1">
        <v>24</v>
      </c>
      <c r="D19" s="1">
        <v>2002</v>
      </c>
      <c r="E19" s="1">
        <v>3</v>
      </c>
      <c r="F19" s="2" t="s">
        <v>13</v>
      </c>
      <c r="G19" s="1">
        <v>76</v>
      </c>
      <c r="H19" s="34">
        <v>80</v>
      </c>
      <c r="I19" s="34">
        <v>131</v>
      </c>
      <c r="J19" s="34">
        <f t="shared" ref="J19:J28" si="0">+I19/2</f>
        <v>65.5</v>
      </c>
      <c r="K19" s="21">
        <f>(H19+J19)*2</f>
        <v>291</v>
      </c>
      <c r="L19" s="21">
        <f t="shared" ref="L19:L28" si="1">IF(C19=32, K19*2, K19)</f>
        <v>291</v>
      </c>
      <c r="M19" s="21">
        <f t="shared" ref="M19:M28" si="2">_xlfn.RANK.EQ(L19, $L$19:$L$28, 0)</f>
        <v>1</v>
      </c>
      <c r="N19" s="34">
        <v>35</v>
      </c>
      <c r="O19" s="35" t="s">
        <v>162</v>
      </c>
      <c r="P19" s="2" t="s">
        <v>14</v>
      </c>
      <c r="Q19" s="36"/>
    </row>
    <row r="20" spans="1:17" ht="31.5" x14ac:dyDescent="0.25">
      <c r="A20" s="8">
        <v>2</v>
      </c>
      <c r="B20" s="20" t="s">
        <v>82</v>
      </c>
      <c r="C20" s="1">
        <v>24</v>
      </c>
      <c r="D20" s="1">
        <v>2003</v>
      </c>
      <c r="E20" s="1">
        <v>1</v>
      </c>
      <c r="F20" s="2" t="s">
        <v>78</v>
      </c>
      <c r="G20" s="1">
        <v>75.150000000000006</v>
      </c>
      <c r="H20" s="34">
        <v>77</v>
      </c>
      <c r="I20" s="34">
        <v>100</v>
      </c>
      <c r="J20" s="34">
        <f t="shared" si="0"/>
        <v>50</v>
      </c>
      <c r="K20" s="21">
        <f>(H20+J20)*2</f>
        <v>254</v>
      </c>
      <c r="L20" s="21">
        <f t="shared" si="1"/>
        <v>254</v>
      </c>
      <c r="M20" s="21">
        <f t="shared" si="2"/>
        <v>2</v>
      </c>
      <c r="N20" s="34">
        <v>26</v>
      </c>
      <c r="O20" s="35" t="s">
        <v>155</v>
      </c>
      <c r="P20" s="1" t="s">
        <v>79</v>
      </c>
      <c r="Q20" s="36"/>
    </row>
    <row r="21" spans="1:17" ht="31.5" x14ac:dyDescent="0.25">
      <c r="A21" s="8">
        <v>3</v>
      </c>
      <c r="B21" s="20" t="s">
        <v>97</v>
      </c>
      <c r="C21" s="1">
        <v>16</v>
      </c>
      <c r="D21" s="1">
        <v>2003</v>
      </c>
      <c r="E21" s="1"/>
      <c r="F21" s="2" t="s">
        <v>95</v>
      </c>
      <c r="G21" s="1">
        <v>77.75</v>
      </c>
      <c r="H21" s="34">
        <v>106</v>
      </c>
      <c r="I21" s="34">
        <v>124</v>
      </c>
      <c r="J21" s="34">
        <f t="shared" si="0"/>
        <v>62</v>
      </c>
      <c r="K21" s="21">
        <f t="shared" ref="K21:K27" si="3">H21+J21</f>
        <v>168</v>
      </c>
      <c r="L21" s="21">
        <f t="shared" si="1"/>
        <v>168</v>
      </c>
      <c r="M21" s="21">
        <f t="shared" si="2"/>
        <v>3</v>
      </c>
      <c r="N21" s="34">
        <v>16</v>
      </c>
      <c r="O21" s="35"/>
      <c r="P21" s="1" t="s">
        <v>96</v>
      </c>
      <c r="Q21" s="36"/>
    </row>
    <row r="22" spans="1:17" ht="31.5" x14ac:dyDescent="0.25">
      <c r="A22" s="8">
        <v>4</v>
      </c>
      <c r="B22" s="20" t="s">
        <v>81</v>
      </c>
      <c r="C22" s="1">
        <v>16</v>
      </c>
      <c r="D22" s="1">
        <v>2003</v>
      </c>
      <c r="E22" s="1"/>
      <c r="F22" s="2" t="s">
        <v>78</v>
      </c>
      <c r="G22" s="1">
        <v>73.3</v>
      </c>
      <c r="H22" s="34">
        <v>62</v>
      </c>
      <c r="I22" s="34">
        <v>158</v>
      </c>
      <c r="J22" s="34">
        <f t="shared" si="0"/>
        <v>79</v>
      </c>
      <c r="K22" s="21">
        <f t="shared" si="3"/>
        <v>141</v>
      </c>
      <c r="L22" s="21">
        <f t="shared" si="1"/>
        <v>141</v>
      </c>
      <c r="M22" s="21">
        <f t="shared" si="2"/>
        <v>4</v>
      </c>
      <c r="N22" s="34"/>
      <c r="O22" s="35"/>
      <c r="P22" s="1" t="s">
        <v>79</v>
      </c>
      <c r="Q22" s="36"/>
    </row>
    <row r="23" spans="1:17" ht="31.5" x14ac:dyDescent="0.25">
      <c r="A23" s="8">
        <v>5</v>
      </c>
      <c r="B23" s="20" t="s">
        <v>88</v>
      </c>
      <c r="C23" s="1">
        <v>16</v>
      </c>
      <c r="D23" s="1">
        <v>1999</v>
      </c>
      <c r="E23" s="1"/>
      <c r="F23" s="2" t="s">
        <v>89</v>
      </c>
      <c r="G23" s="1">
        <v>76.25</v>
      </c>
      <c r="H23" s="34">
        <v>40</v>
      </c>
      <c r="I23" s="34">
        <v>143</v>
      </c>
      <c r="J23" s="34">
        <f t="shared" si="0"/>
        <v>71.5</v>
      </c>
      <c r="K23" s="21">
        <f t="shared" si="3"/>
        <v>111.5</v>
      </c>
      <c r="L23" s="21">
        <f t="shared" si="1"/>
        <v>111.5</v>
      </c>
      <c r="M23" s="21">
        <f t="shared" si="2"/>
        <v>5</v>
      </c>
      <c r="N23" s="34">
        <v>14</v>
      </c>
      <c r="O23" s="35"/>
      <c r="P23" s="2" t="s">
        <v>165</v>
      </c>
      <c r="Q23" s="36"/>
    </row>
    <row r="24" spans="1:17" ht="31.5" x14ac:dyDescent="0.25">
      <c r="A24" s="8">
        <v>6</v>
      </c>
      <c r="B24" s="20" t="s">
        <v>115</v>
      </c>
      <c r="C24" s="1">
        <v>16</v>
      </c>
      <c r="D24" s="1">
        <v>2004</v>
      </c>
      <c r="E24" s="1"/>
      <c r="F24" s="2" t="s">
        <v>112</v>
      </c>
      <c r="G24" s="1">
        <v>73.400000000000006</v>
      </c>
      <c r="H24" s="34">
        <v>28</v>
      </c>
      <c r="I24" s="34">
        <v>80</v>
      </c>
      <c r="J24" s="34">
        <f t="shared" si="0"/>
        <v>40</v>
      </c>
      <c r="K24" s="21">
        <f t="shared" si="3"/>
        <v>68</v>
      </c>
      <c r="L24" s="21">
        <f t="shared" si="1"/>
        <v>68</v>
      </c>
      <c r="M24" s="21">
        <f t="shared" si="2"/>
        <v>6</v>
      </c>
      <c r="N24" s="34">
        <v>13</v>
      </c>
      <c r="O24" s="35"/>
      <c r="P24" s="2" t="s">
        <v>113</v>
      </c>
      <c r="Q24" s="26"/>
    </row>
    <row r="25" spans="1:17" ht="31.5" x14ac:dyDescent="0.2">
      <c r="A25" s="8">
        <v>7</v>
      </c>
      <c r="B25" s="20" t="s">
        <v>66</v>
      </c>
      <c r="C25" s="1">
        <v>16</v>
      </c>
      <c r="D25" s="1">
        <v>1999</v>
      </c>
      <c r="E25" s="1"/>
      <c r="F25" s="2" t="s">
        <v>62</v>
      </c>
      <c r="G25" s="1">
        <v>76.400000000000006</v>
      </c>
      <c r="H25" s="34">
        <v>24</v>
      </c>
      <c r="I25" s="34">
        <v>70</v>
      </c>
      <c r="J25" s="34">
        <f t="shared" si="0"/>
        <v>35</v>
      </c>
      <c r="K25" s="21">
        <f t="shared" si="3"/>
        <v>59</v>
      </c>
      <c r="L25" s="21">
        <f t="shared" si="1"/>
        <v>59</v>
      </c>
      <c r="M25" s="21">
        <f t="shared" si="2"/>
        <v>7</v>
      </c>
      <c r="N25" s="34">
        <v>12</v>
      </c>
      <c r="O25" s="35"/>
      <c r="P25" s="1" t="s">
        <v>159</v>
      </c>
      <c r="Q25" s="49" t="s">
        <v>160</v>
      </c>
    </row>
    <row r="26" spans="1:17" ht="31.5" x14ac:dyDescent="0.25">
      <c r="A26" s="8">
        <v>8</v>
      </c>
      <c r="B26" s="20" t="s">
        <v>36</v>
      </c>
      <c r="C26" s="1">
        <v>16</v>
      </c>
      <c r="D26" s="1">
        <v>2001</v>
      </c>
      <c r="E26" s="1"/>
      <c r="F26" s="2" t="s">
        <v>29</v>
      </c>
      <c r="G26" s="2">
        <v>77.2</v>
      </c>
      <c r="H26" s="34">
        <v>30</v>
      </c>
      <c r="I26" s="34">
        <v>48</v>
      </c>
      <c r="J26" s="34">
        <f t="shared" si="0"/>
        <v>24</v>
      </c>
      <c r="K26" s="21">
        <f t="shared" si="3"/>
        <v>54</v>
      </c>
      <c r="L26" s="21">
        <f t="shared" si="1"/>
        <v>54</v>
      </c>
      <c r="M26" s="21">
        <f t="shared" si="2"/>
        <v>8</v>
      </c>
      <c r="N26" s="34">
        <v>11</v>
      </c>
      <c r="O26" s="35"/>
      <c r="P26" s="2" t="s">
        <v>30</v>
      </c>
      <c r="Q26" s="36"/>
    </row>
    <row r="27" spans="1:17" ht="31.5" x14ac:dyDescent="0.25">
      <c r="A27" s="8">
        <v>9</v>
      </c>
      <c r="B27" s="20" t="s">
        <v>91</v>
      </c>
      <c r="C27" s="1">
        <v>16</v>
      </c>
      <c r="D27" s="1">
        <v>2003</v>
      </c>
      <c r="E27" s="1"/>
      <c r="F27" s="2" t="s">
        <v>89</v>
      </c>
      <c r="G27" s="1">
        <v>77.150000000000006</v>
      </c>
      <c r="H27" s="34">
        <v>19</v>
      </c>
      <c r="I27" s="34">
        <v>65</v>
      </c>
      <c r="J27" s="34">
        <f t="shared" si="0"/>
        <v>32.5</v>
      </c>
      <c r="K27" s="21">
        <f t="shared" si="3"/>
        <v>51.5</v>
      </c>
      <c r="L27" s="21">
        <f t="shared" si="1"/>
        <v>51.5</v>
      </c>
      <c r="M27" s="21">
        <f t="shared" si="2"/>
        <v>9</v>
      </c>
      <c r="N27" s="34"/>
      <c r="O27" s="35"/>
      <c r="P27" s="2" t="s">
        <v>165</v>
      </c>
      <c r="Q27" s="36"/>
    </row>
    <row r="28" spans="1:17" ht="31.5" x14ac:dyDescent="0.25">
      <c r="A28" s="8">
        <v>10</v>
      </c>
      <c r="B28" s="20" t="s">
        <v>116</v>
      </c>
      <c r="C28" s="1">
        <v>24</v>
      </c>
      <c r="D28" s="1">
        <v>2004</v>
      </c>
      <c r="E28" s="1"/>
      <c r="F28" s="2" t="s">
        <v>112</v>
      </c>
      <c r="G28" s="1">
        <v>77.900000000000006</v>
      </c>
      <c r="H28" s="34">
        <v>11</v>
      </c>
      <c r="I28" s="34">
        <v>0</v>
      </c>
      <c r="J28" s="34">
        <f t="shared" si="0"/>
        <v>0</v>
      </c>
      <c r="K28" s="21">
        <f>(H28+J28)*2</f>
        <v>22</v>
      </c>
      <c r="L28" s="21">
        <f t="shared" si="1"/>
        <v>22</v>
      </c>
      <c r="M28" s="21">
        <f t="shared" si="2"/>
        <v>10</v>
      </c>
      <c r="N28" s="34"/>
      <c r="O28" s="35"/>
      <c r="P28" s="2" t="s">
        <v>113</v>
      </c>
      <c r="Q28" s="36"/>
    </row>
    <row r="29" spans="1:17" ht="15.75" x14ac:dyDescent="0.25">
      <c r="A29" s="31"/>
      <c r="B29" s="31"/>
      <c r="C29" s="31"/>
      <c r="D29" s="32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7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7" ht="15.75" x14ac:dyDescent="0.25">
      <c r="A31" s="30"/>
      <c r="B31" s="31" t="s">
        <v>144</v>
      </c>
      <c r="C31" s="31" t="s">
        <v>55</v>
      </c>
      <c r="D31" s="31"/>
      <c r="E31" s="32" t="s">
        <v>145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7" ht="15.75" x14ac:dyDescent="0.25">
      <c r="A32" s="30"/>
      <c r="B32" s="31"/>
      <c r="C32" s="31"/>
      <c r="D32" s="31"/>
      <c r="E32" s="3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5.75" x14ac:dyDescent="0.25">
      <c r="A33" s="30"/>
      <c r="B33" s="31" t="s">
        <v>146</v>
      </c>
      <c r="C33" s="31" t="s">
        <v>147</v>
      </c>
      <c r="D33" s="31"/>
      <c r="E33" s="32" t="s">
        <v>148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</sheetData>
  <autoFilter ref="A17:Q28" xr:uid="{00000000-0009-0000-0000-000006000000}"/>
  <mergeCells count="34">
    <mergeCell ref="K17:K18"/>
    <mergeCell ref="B17:B18"/>
    <mergeCell ref="A1:Q1"/>
    <mergeCell ref="A2:Q2"/>
    <mergeCell ref="A3:Q3"/>
    <mergeCell ref="A4:Q4"/>
    <mergeCell ref="A5:Q5"/>
    <mergeCell ref="A7:B7"/>
    <mergeCell ref="O7:Q7"/>
    <mergeCell ref="A17:A18"/>
    <mergeCell ref="C17:C18"/>
    <mergeCell ref="D17:D18"/>
    <mergeCell ref="A13:B13"/>
    <mergeCell ref="E17:E18"/>
    <mergeCell ref="F17:F18"/>
    <mergeCell ref="H17:H18"/>
    <mergeCell ref="L17:L18"/>
    <mergeCell ref="M17:M18"/>
    <mergeCell ref="O17:O18"/>
    <mergeCell ref="P17:Q18"/>
    <mergeCell ref="G17:G18"/>
    <mergeCell ref="I17:J17"/>
    <mergeCell ref="N17:N18"/>
    <mergeCell ref="D9:N9"/>
    <mergeCell ref="A9:B9"/>
    <mergeCell ref="O9:Q9"/>
    <mergeCell ref="D8:N8"/>
    <mergeCell ref="A8:B8"/>
    <mergeCell ref="O8:Q8"/>
    <mergeCell ref="O13:Q13"/>
    <mergeCell ref="O10:Q10"/>
    <mergeCell ref="D11:N11"/>
    <mergeCell ref="A11:B11"/>
    <mergeCell ref="D10:N10"/>
  </mergeCells>
  <pageMargins left="0.70866137742996205" right="0.70866137742996205" top="0.74803149700164795" bottom="0.74803149700164795" header="0.31496062874794001" footer="0.31496062874794001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2"/>
  <sheetViews>
    <sheetView workbookViewId="0">
      <pane ySplit="18" topLeftCell="A31" activePane="bottomLeft" state="frozen"/>
      <selection pane="bottomLeft" sqref="A1:Q1"/>
    </sheetView>
  </sheetViews>
  <sheetFormatPr defaultColWidth="9" defaultRowHeight="12.75" x14ac:dyDescent="0.2"/>
  <cols>
    <col min="1" max="1" width="6.28515625" customWidth="1"/>
    <col min="2" max="2" width="23" customWidth="1"/>
    <col min="3" max="3" width="6.7109375" customWidth="1"/>
    <col min="5" max="5" width="9.140625" customWidth="1"/>
    <col min="6" max="6" width="19.7109375" customWidth="1"/>
    <col min="14" max="14" width="7.7109375" customWidth="1"/>
    <col min="15" max="15" width="7.5703125" customWidth="1"/>
    <col min="16" max="16" width="16.85546875" customWidth="1"/>
    <col min="17" max="17" width="6.28515625" customWidth="1"/>
  </cols>
  <sheetData>
    <row r="1" spans="1:17" x14ac:dyDescent="0.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8.75" x14ac:dyDescent="0.3">
      <c r="A3" s="208" t="s">
        <v>118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8.75" x14ac:dyDescent="0.3">
      <c r="A4" s="208" t="s">
        <v>119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ht="18.75" x14ac:dyDescent="0.3">
      <c r="A5" s="208" t="s">
        <v>120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ht="12.7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A7" s="209" t="s">
        <v>121</v>
      </c>
      <c r="B7" s="20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09" t="s">
        <v>150</v>
      </c>
      <c r="P7" s="209"/>
      <c r="Q7" s="209"/>
    </row>
    <row r="8" spans="1:17" ht="15.75" x14ac:dyDescent="0.25">
      <c r="A8" s="207" t="s">
        <v>123</v>
      </c>
      <c r="B8" s="207"/>
      <c r="C8" s="12"/>
      <c r="D8" s="202" t="s">
        <v>124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9" t="s">
        <v>125</v>
      </c>
      <c r="P8" s="209"/>
      <c r="Q8" s="209"/>
    </row>
    <row r="9" spans="1:17" ht="15.75" x14ac:dyDescent="0.25">
      <c r="A9" s="197"/>
      <c r="B9" s="197"/>
      <c r="C9" s="9"/>
      <c r="D9" s="202" t="s">
        <v>126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98" t="s">
        <v>127</v>
      </c>
      <c r="P9" s="199"/>
      <c r="Q9" s="200"/>
    </row>
    <row r="10" spans="1:17" ht="15.75" x14ac:dyDescent="0.25">
      <c r="A10" s="9"/>
      <c r="B10" s="9"/>
      <c r="C10" s="9"/>
      <c r="D10" s="202" t="s">
        <v>128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198" t="s">
        <v>131</v>
      </c>
      <c r="P10" s="199"/>
      <c r="Q10" s="200"/>
    </row>
    <row r="11" spans="1:17" ht="15.75" x14ac:dyDescent="0.25">
      <c r="A11" s="197"/>
      <c r="B11" s="197"/>
      <c r="C11" s="9"/>
      <c r="D11" s="202" t="s">
        <v>166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15">
        <v>1</v>
      </c>
      <c r="P11" s="15">
        <v>2</v>
      </c>
      <c r="Q11" s="15">
        <v>3</v>
      </c>
    </row>
    <row r="12" spans="1:17" x14ac:dyDescent="0.2">
      <c r="A12" s="9"/>
      <c r="B12" s="9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>
        <v>150</v>
      </c>
      <c r="P12" s="16">
        <v>120</v>
      </c>
      <c r="Q12" s="16">
        <v>95</v>
      </c>
    </row>
    <row r="13" spans="1:17" x14ac:dyDescent="0.2">
      <c r="A13" s="197"/>
      <c r="B13" s="197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98" t="s">
        <v>151</v>
      </c>
      <c r="P13" s="199"/>
      <c r="Q13" s="200"/>
    </row>
    <row r="14" spans="1:17" x14ac:dyDescent="0.2">
      <c r="A14" s="9"/>
      <c r="B14" s="9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 t="s">
        <v>132</v>
      </c>
      <c r="P14" s="17" t="s">
        <v>133</v>
      </c>
      <c r="Q14" s="17" t="s">
        <v>134</v>
      </c>
    </row>
    <row r="15" spans="1:17" x14ac:dyDescent="0.2">
      <c r="A15" s="9"/>
      <c r="B15" s="9"/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>
        <v>117</v>
      </c>
      <c r="P15" s="14">
        <v>178</v>
      </c>
      <c r="Q15" s="14">
        <v>234</v>
      </c>
    </row>
    <row r="16" spans="1:17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2.75" customHeight="1" x14ac:dyDescent="0.2">
      <c r="A17" s="211" t="s">
        <v>0</v>
      </c>
      <c r="B17" s="211" t="s">
        <v>135</v>
      </c>
      <c r="C17" s="186" t="s">
        <v>136</v>
      </c>
      <c r="D17" s="211" t="s">
        <v>3</v>
      </c>
      <c r="E17" s="211" t="s">
        <v>4</v>
      </c>
      <c r="F17" s="211" t="s">
        <v>5</v>
      </c>
      <c r="G17" s="211" t="s">
        <v>6</v>
      </c>
      <c r="H17" s="211" t="s">
        <v>152</v>
      </c>
      <c r="I17" s="190" t="s">
        <v>137</v>
      </c>
      <c r="J17" s="210"/>
      <c r="K17" s="213" t="s">
        <v>153</v>
      </c>
      <c r="L17" s="186" t="s">
        <v>138</v>
      </c>
      <c r="M17" s="215" t="s">
        <v>139</v>
      </c>
      <c r="N17" s="211" t="s">
        <v>140</v>
      </c>
      <c r="O17" s="211" t="s">
        <v>141</v>
      </c>
      <c r="P17" s="211" t="s">
        <v>142</v>
      </c>
      <c r="Q17" s="194"/>
    </row>
    <row r="18" spans="1:17" ht="15" customHeight="1" x14ac:dyDescent="0.2">
      <c r="A18" s="212"/>
      <c r="B18" s="212"/>
      <c r="C18" s="187"/>
      <c r="D18" s="212"/>
      <c r="E18" s="212"/>
      <c r="F18" s="212"/>
      <c r="G18" s="212"/>
      <c r="H18" s="212"/>
      <c r="I18" s="39" t="s">
        <v>154</v>
      </c>
      <c r="J18" s="39" t="s">
        <v>138</v>
      </c>
      <c r="K18" s="214"/>
      <c r="L18" s="187"/>
      <c r="M18" s="216"/>
      <c r="N18" s="212"/>
      <c r="O18" s="212"/>
      <c r="P18" s="217"/>
      <c r="Q18" s="218"/>
    </row>
    <row r="19" spans="1:17" ht="31.5" x14ac:dyDescent="0.25">
      <c r="A19" s="8">
        <v>1</v>
      </c>
      <c r="B19" s="20" t="s">
        <v>167</v>
      </c>
      <c r="C19" s="1">
        <v>24</v>
      </c>
      <c r="D19" s="1">
        <v>1999</v>
      </c>
      <c r="E19" s="1">
        <v>1</v>
      </c>
      <c r="F19" s="2" t="s">
        <v>168</v>
      </c>
      <c r="G19" s="1">
        <v>79.75</v>
      </c>
      <c r="H19" s="34">
        <v>91</v>
      </c>
      <c r="I19" s="34">
        <v>150</v>
      </c>
      <c r="J19" s="34">
        <f t="shared" ref="J19:J31" si="0">+I19/2</f>
        <v>75</v>
      </c>
      <c r="K19" s="21">
        <f t="shared" ref="K19:K31" si="1">H19+J19</f>
        <v>166</v>
      </c>
      <c r="L19" s="53">
        <f t="shared" ref="L19:L31" si="2">IF(C19=24, K19*2, K19)</f>
        <v>332</v>
      </c>
      <c r="M19" s="23">
        <v>1</v>
      </c>
      <c r="N19" s="34">
        <v>35</v>
      </c>
      <c r="O19" s="35" t="s">
        <v>162</v>
      </c>
      <c r="P19" s="2" t="s">
        <v>55</v>
      </c>
      <c r="Q19" s="36"/>
    </row>
    <row r="20" spans="1:17" ht="31.5" x14ac:dyDescent="0.25">
      <c r="A20" s="8">
        <v>2</v>
      </c>
      <c r="B20" s="20" t="s">
        <v>24</v>
      </c>
      <c r="C20" s="1">
        <v>24</v>
      </c>
      <c r="D20" s="1">
        <v>2002</v>
      </c>
      <c r="E20" s="1">
        <v>3</v>
      </c>
      <c r="F20" s="2" t="s">
        <v>13</v>
      </c>
      <c r="G20" s="1">
        <v>79</v>
      </c>
      <c r="H20" s="34">
        <v>86</v>
      </c>
      <c r="I20" s="34">
        <v>141</v>
      </c>
      <c r="J20" s="34">
        <f t="shared" si="0"/>
        <v>70.5</v>
      </c>
      <c r="K20" s="21">
        <f t="shared" si="1"/>
        <v>156.5</v>
      </c>
      <c r="L20" s="53">
        <f t="shared" si="2"/>
        <v>313</v>
      </c>
      <c r="M20" s="23">
        <v>2</v>
      </c>
      <c r="N20" s="34">
        <v>33</v>
      </c>
      <c r="O20" s="35" t="s">
        <v>162</v>
      </c>
      <c r="P20" s="2" t="s">
        <v>14</v>
      </c>
      <c r="Q20" s="36"/>
    </row>
    <row r="21" spans="1:17" ht="31.5" x14ac:dyDescent="0.25">
      <c r="A21" s="8">
        <v>3</v>
      </c>
      <c r="B21" s="20" t="s">
        <v>98</v>
      </c>
      <c r="C21" s="1">
        <v>24</v>
      </c>
      <c r="D21" s="1">
        <v>2000</v>
      </c>
      <c r="E21" s="1">
        <v>2</v>
      </c>
      <c r="F21" s="2" t="s">
        <v>95</v>
      </c>
      <c r="G21" s="1">
        <v>79.400000000000006</v>
      </c>
      <c r="H21" s="34">
        <v>82</v>
      </c>
      <c r="I21" s="34">
        <v>100</v>
      </c>
      <c r="J21" s="34">
        <f t="shared" si="0"/>
        <v>50</v>
      </c>
      <c r="K21" s="21">
        <f t="shared" si="1"/>
        <v>132</v>
      </c>
      <c r="L21" s="53">
        <f t="shared" si="2"/>
        <v>264</v>
      </c>
      <c r="M21" s="23">
        <v>3</v>
      </c>
      <c r="N21" s="34">
        <v>24</v>
      </c>
      <c r="O21" s="35" t="s">
        <v>155</v>
      </c>
      <c r="P21" s="1" t="s">
        <v>96</v>
      </c>
      <c r="Q21" s="36"/>
    </row>
    <row r="22" spans="1:17" ht="31.5" x14ac:dyDescent="0.25">
      <c r="A22" s="8">
        <v>4</v>
      </c>
      <c r="B22" s="20" t="s">
        <v>23</v>
      </c>
      <c r="C22" s="1">
        <v>16</v>
      </c>
      <c r="D22" s="1">
        <v>2004</v>
      </c>
      <c r="E22" s="1"/>
      <c r="F22" s="2" t="s">
        <v>13</v>
      </c>
      <c r="G22" s="1">
        <v>78.099999999999994</v>
      </c>
      <c r="H22" s="34">
        <v>109</v>
      </c>
      <c r="I22" s="34">
        <v>200</v>
      </c>
      <c r="J22" s="34">
        <f t="shared" si="0"/>
        <v>100</v>
      </c>
      <c r="K22" s="21">
        <f t="shared" si="1"/>
        <v>209</v>
      </c>
      <c r="L22" s="53">
        <f t="shared" si="2"/>
        <v>209</v>
      </c>
      <c r="M22" s="23">
        <v>4</v>
      </c>
      <c r="N22" s="34"/>
      <c r="O22" s="35" t="s">
        <v>169</v>
      </c>
      <c r="P22" s="2" t="s">
        <v>14</v>
      </c>
      <c r="Q22" s="36"/>
    </row>
    <row r="23" spans="1:17" ht="31.5" x14ac:dyDescent="0.25">
      <c r="A23" s="8">
        <v>5</v>
      </c>
      <c r="B23" s="20" t="s">
        <v>9</v>
      </c>
      <c r="C23" s="1">
        <v>16</v>
      </c>
      <c r="D23" s="1">
        <v>2003</v>
      </c>
      <c r="E23" s="1"/>
      <c r="F23" s="2" t="s">
        <v>10</v>
      </c>
      <c r="G23" s="1">
        <v>79.099999999999994</v>
      </c>
      <c r="H23" s="34">
        <v>99</v>
      </c>
      <c r="I23" s="34">
        <v>201</v>
      </c>
      <c r="J23" s="34">
        <f t="shared" si="0"/>
        <v>100.5</v>
      </c>
      <c r="K23" s="21">
        <f t="shared" si="1"/>
        <v>199.5</v>
      </c>
      <c r="L23" s="53">
        <f t="shared" si="2"/>
        <v>199.5</v>
      </c>
      <c r="M23" s="23">
        <v>5</v>
      </c>
      <c r="N23" s="34">
        <v>14</v>
      </c>
      <c r="O23" s="35" t="s">
        <v>169</v>
      </c>
      <c r="P23" s="1" t="s">
        <v>11</v>
      </c>
      <c r="Q23" s="36"/>
    </row>
    <row r="24" spans="1:17" ht="31.5" x14ac:dyDescent="0.2">
      <c r="A24" s="8">
        <v>6</v>
      </c>
      <c r="B24" s="20" t="s">
        <v>69</v>
      </c>
      <c r="C24" s="1">
        <v>24</v>
      </c>
      <c r="D24" s="1">
        <v>1999</v>
      </c>
      <c r="E24" s="1"/>
      <c r="F24" s="2" t="s">
        <v>62</v>
      </c>
      <c r="G24" s="1">
        <v>83.5</v>
      </c>
      <c r="H24" s="34">
        <v>56</v>
      </c>
      <c r="I24" s="34">
        <v>80</v>
      </c>
      <c r="J24" s="34">
        <f t="shared" si="0"/>
        <v>40</v>
      </c>
      <c r="K24" s="21">
        <f t="shared" si="1"/>
        <v>96</v>
      </c>
      <c r="L24" s="53">
        <f t="shared" si="2"/>
        <v>192</v>
      </c>
      <c r="M24" s="23">
        <v>6</v>
      </c>
      <c r="N24" s="34">
        <v>16</v>
      </c>
      <c r="O24" s="35" t="s">
        <v>170</v>
      </c>
      <c r="P24" s="1" t="s">
        <v>68</v>
      </c>
      <c r="Q24" s="54"/>
    </row>
    <row r="25" spans="1:17" ht="31.5" x14ac:dyDescent="0.25">
      <c r="A25" s="8">
        <v>7</v>
      </c>
      <c r="B25" s="20" t="s">
        <v>83</v>
      </c>
      <c r="C25" s="1">
        <v>16</v>
      </c>
      <c r="D25" s="1">
        <v>2002</v>
      </c>
      <c r="E25" s="1"/>
      <c r="F25" s="2" t="s">
        <v>78</v>
      </c>
      <c r="G25" s="1">
        <v>78.099999999999994</v>
      </c>
      <c r="H25" s="34">
        <v>40</v>
      </c>
      <c r="I25" s="34">
        <v>186</v>
      </c>
      <c r="J25" s="34">
        <f t="shared" si="0"/>
        <v>93</v>
      </c>
      <c r="K25" s="21">
        <f t="shared" si="1"/>
        <v>133</v>
      </c>
      <c r="L25" s="53">
        <f t="shared" si="2"/>
        <v>133</v>
      </c>
      <c r="M25" s="23">
        <v>7</v>
      </c>
      <c r="N25" s="34">
        <v>12</v>
      </c>
      <c r="O25" s="35" t="s">
        <v>169</v>
      </c>
      <c r="P25" s="1" t="s">
        <v>79</v>
      </c>
      <c r="Q25" s="36"/>
    </row>
    <row r="26" spans="1:17" ht="31.5" x14ac:dyDescent="0.2">
      <c r="A26" s="8">
        <v>8</v>
      </c>
      <c r="B26" s="20" t="s">
        <v>84</v>
      </c>
      <c r="C26" s="1">
        <v>16</v>
      </c>
      <c r="D26" s="1">
        <v>2003</v>
      </c>
      <c r="E26" s="1"/>
      <c r="F26" s="2" t="s">
        <v>78</v>
      </c>
      <c r="G26" s="1">
        <v>84.35</v>
      </c>
      <c r="H26" s="34">
        <v>30</v>
      </c>
      <c r="I26" s="34">
        <v>185</v>
      </c>
      <c r="J26" s="34">
        <f t="shared" si="0"/>
        <v>92.5</v>
      </c>
      <c r="K26" s="21">
        <f t="shared" si="1"/>
        <v>122.5</v>
      </c>
      <c r="L26" s="53">
        <f t="shared" si="2"/>
        <v>122.5</v>
      </c>
      <c r="M26" s="23">
        <v>8</v>
      </c>
      <c r="N26" s="34"/>
      <c r="O26" s="35" t="s">
        <v>169</v>
      </c>
      <c r="P26" s="1" t="s">
        <v>79</v>
      </c>
      <c r="Q26" s="55"/>
    </row>
    <row r="27" spans="1:17" ht="31.5" x14ac:dyDescent="0.25">
      <c r="A27" s="8">
        <v>9</v>
      </c>
      <c r="B27" s="20" t="s">
        <v>107</v>
      </c>
      <c r="C27" s="1">
        <v>16</v>
      </c>
      <c r="D27" s="1">
        <v>2001</v>
      </c>
      <c r="E27" s="1"/>
      <c r="F27" s="2" t="s">
        <v>106</v>
      </c>
      <c r="G27" s="1">
        <v>82.25</v>
      </c>
      <c r="H27" s="34">
        <v>50</v>
      </c>
      <c r="I27" s="34">
        <v>101</v>
      </c>
      <c r="J27" s="34">
        <f t="shared" si="0"/>
        <v>50.5</v>
      </c>
      <c r="K27" s="21">
        <f t="shared" si="1"/>
        <v>100.5</v>
      </c>
      <c r="L27" s="53">
        <f t="shared" si="2"/>
        <v>100.5</v>
      </c>
      <c r="M27" s="23">
        <v>9</v>
      </c>
      <c r="N27" s="34">
        <v>10</v>
      </c>
      <c r="O27" s="35" t="s">
        <v>169</v>
      </c>
      <c r="P27" s="1"/>
      <c r="Q27" s="36"/>
    </row>
    <row r="28" spans="1:17" ht="31.5" x14ac:dyDescent="0.25">
      <c r="A28" s="8">
        <v>10</v>
      </c>
      <c r="B28" s="20" t="s">
        <v>67</v>
      </c>
      <c r="C28" s="1">
        <v>24</v>
      </c>
      <c r="D28" s="1">
        <v>2004</v>
      </c>
      <c r="E28" s="1"/>
      <c r="F28" s="2" t="s">
        <v>62</v>
      </c>
      <c r="G28" s="1">
        <v>82.2</v>
      </c>
      <c r="H28" s="56">
        <v>20</v>
      </c>
      <c r="I28" s="34">
        <v>60</v>
      </c>
      <c r="J28" s="34">
        <f t="shared" si="0"/>
        <v>30</v>
      </c>
      <c r="K28" s="57">
        <f t="shared" si="1"/>
        <v>50</v>
      </c>
      <c r="L28" s="53">
        <f t="shared" si="2"/>
        <v>100</v>
      </c>
      <c r="M28" s="23">
        <v>10</v>
      </c>
      <c r="N28" s="34"/>
      <c r="O28" s="35" t="s">
        <v>169</v>
      </c>
      <c r="P28" s="1" t="s">
        <v>68</v>
      </c>
      <c r="Q28" s="58"/>
    </row>
    <row r="29" spans="1:17" ht="31.5" x14ac:dyDescent="0.25">
      <c r="A29" s="8">
        <v>11</v>
      </c>
      <c r="B29" s="20" t="s">
        <v>92</v>
      </c>
      <c r="C29" s="1">
        <v>16</v>
      </c>
      <c r="D29" s="1">
        <v>2003</v>
      </c>
      <c r="E29" s="1"/>
      <c r="F29" s="2" t="s">
        <v>89</v>
      </c>
      <c r="G29" s="1">
        <v>81</v>
      </c>
      <c r="H29" s="34">
        <v>40</v>
      </c>
      <c r="I29" s="34">
        <v>113</v>
      </c>
      <c r="J29" s="34">
        <f t="shared" si="0"/>
        <v>56.5</v>
      </c>
      <c r="K29" s="21">
        <f t="shared" si="1"/>
        <v>96.5</v>
      </c>
      <c r="L29" s="53">
        <f t="shared" si="2"/>
        <v>96.5</v>
      </c>
      <c r="M29" s="23">
        <v>11</v>
      </c>
      <c r="N29" s="34">
        <v>8</v>
      </c>
      <c r="O29" s="35" t="s">
        <v>169</v>
      </c>
      <c r="P29" s="2" t="s">
        <v>90</v>
      </c>
      <c r="Q29" s="36"/>
    </row>
    <row r="30" spans="1:17" ht="31.5" x14ac:dyDescent="0.25">
      <c r="A30" s="8">
        <v>12</v>
      </c>
      <c r="B30" s="20" t="s">
        <v>171</v>
      </c>
      <c r="C30" s="1">
        <v>16</v>
      </c>
      <c r="D30" s="1">
        <v>2001</v>
      </c>
      <c r="E30" s="1"/>
      <c r="F30" s="2" t="s">
        <v>106</v>
      </c>
      <c r="G30" s="1">
        <v>79.900000000000006</v>
      </c>
      <c r="H30" s="34">
        <v>36</v>
      </c>
      <c r="I30" s="34">
        <v>107</v>
      </c>
      <c r="J30" s="34">
        <f t="shared" si="0"/>
        <v>53.5</v>
      </c>
      <c r="K30" s="21">
        <f t="shared" si="1"/>
        <v>89.5</v>
      </c>
      <c r="L30" s="53">
        <f t="shared" si="2"/>
        <v>89.5</v>
      </c>
      <c r="M30" s="23">
        <v>12</v>
      </c>
      <c r="N30" s="34"/>
      <c r="O30" s="35" t="s">
        <v>169</v>
      </c>
      <c r="P30" s="1"/>
      <c r="Q30" s="59"/>
    </row>
    <row r="31" spans="1:17" ht="31.5" x14ac:dyDescent="0.25">
      <c r="A31" s="8">
        <v>13</v>
      </c>
      <c r="B31" s="20" t="s">
        <v>93</v>
      </c>
      <c r="C31" s="1">
        <v>16</v>
      </c>
      <c r="D31" s="1">
        <v>2003</v>
      </c>
      <c r="E31" s="1"/>
      <c r="F31" s="2" t="s">
        <v>89</v>
      </c>
      <c r="G31" s="1">
        <v>82.5</v>
      </c>
      <c r="H31" s="34">
        <v>31</v>
      </c>
      <c r="I31" s="34">
        <v>100</v>
      </c>
      <c r="J31" s="34">
        <f t="shared" si="0"/>
        <v>50</v>
      </c>
      <c r="K31" s="21">
        <f t="shared" si="1"/>
        <v>81</v>
      </c>
      <c r="L31" s="53">
        <f t="shared" si="2"/>
        <v>81</v>
      </c>
      <c r="M31" s="23">
        <v>13</v>
      </c>
      <c r="N31" s="34"/>
      <c r="O31" s="35" t="s">
        <v>169</v>
      </c>
      <c r="P31" s="2" t="s">
        <v>90</v>
      </c>
      <c r="Q31" s="59"/>
    </row>
    <row r="32" spans="1:17" x14ac:dyDescent="0.2">
      <c r="A32" s="1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5.75" x14ac:dyDescent="0.25">
      <c r="A33" s="11"/>
      <c r="B33" s="31" t="s">
        <v>144</v>
      </c>
      <c r="C33" s="31" t="s">
        <v>55</v>
      </c>
      <c r="D33" s="31"/>
      <c r="E33" s="32" t="s">
        <v>145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5.75" x14ac:dyDescent="0.25">
      <c r="A34" s="30"/>
      <c r="B34" s="31"/>
      <c r="C34" s="31"/>
      <c r="D34" s="31"/>
      <c r="E34" s="32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5.75" x14ac:dyDescent="0.25">
      <c r="A35" s="30"/>
      <c r="B35" s="31" t="s">
        <v>146</v>
      </c>
      <c r="C35" s="31" t="s">
        <v>147</v>
      </c>
      <c r="D35" s="31"/>
      <c r="E35" s="32" t="s">
        <v>148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x14ac:dyDescent="0.2">
      <c r="A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</sheetData>
  <autoFilter ref="A17:Q31" xr:uid="{00000000-0009-0000-0000-000007000000}"/>
  <mergeCells count="34">
    <mergeCell ref="O13:Q13"/>
    <mergeCell ref="A13:B13"/>
    <mergeCell ref="A8:B8"/>
    <mergeCell ref="D8:N8"/>
    <mergeCell ref="O8:Q8"/>
    <mergeCell ref="O7:Q7"/>
    <mergeCell ref="A7:B7"/>
    <mergeCell ref="O10:Q10"/>
    <mergeCell ref="D10:N10"/>
    <mergeCell ref="D11:N11"/>
    <mergeCell ref="A11:B11"/>
    <mergeCell ref="D9:N9"/>
    <mergeCell ref="A9:B9"/>
    <mergeCell ref="O9:Q9"/>
    <mergeCell ref="M17:M18"/>
    <mergeCell ref="N17:N18"/>
    <mergeCell ref="I17:J17"/>
    <mergeCell ref="O17:O18"/>
    <mergeCell ref="P17:Q18"/>
    <mergeCell ref="F17:F18"/>
    <mergeCell ref="G17:G18"/>
    <mergeCell ref="H17:H18"/>
    <mergeCell ref="K17:K18"/>
    <mergeCell ref="L17:L18"/>
    <mergeCell ref="A17:A18"/>
    <mergeCell ref="B17:B18"/>
    <mergeCell ref="C17:C18"/>
    <mergeCell ref="D17:D18"/>
    <mergeCell ref="E17:E18"/>
    <mergeCell ref="A1:Q1"/>
    <mergeCell ref="A2:Q2"/>
    <mergeCell ref="A3:Q3"/>
    <mergeCell ref="A4:Q4"/>
    <mergeCell ref="A5:Q5"/>
  </mergeCells>
  <pageMargins left="0.70866137742996205" right="0.70866137742996205" top="0.74803149700164795" bottom="0.74803149700164795" header="0.31496062874794001" footer="0.31496062874794001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3"/>
  <sheetViews>
    <sheetView workbookViewId="0">
      <pane ySplit="18" topLeftCell="A31" activePane="bottomLeft" state="frozen"/>
      <selection pane="bottomLeft" sqref="A1:Q1"/>
    </sheetView>
  </sheetViews>
  <sheetFormatPr defaultColWidth="9" defaultRowHeight="12.75" x14ac:dyDescent="0.2"/>
  <cols>
    <col min="1" max="1" width="8" customWidth="1"/>
    <col min="2" max="2" width="23.5703125" customWidth="1"/>
    <col min="3" max="3" width="6.5703125" customWidth="1"/>
    <col min="5" max="5" width="9.140625" customWidth="1"/>
    <col min="6" max="6" width="19.42578125" customWidth="1"/>
    <col min="14" max="14" width="8.140625" customWidth="1"/>
    <col min="16" max="16" width="17.42578125" customWidth="1"/>
    <col min="17" max="17" width="10" customWidth="1"/>
  </cols>
  <sheetData>
    <row r="1" spans="1:17" x14ac:dyDescent="0.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8.75" x14ac:dyDescent="0.3">
      <c r="A3" s="208" t="s">
        <v>118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8.75" x14ac:dyDescent="0.3">
      <c r="A4" s="208" t="s">
        <v>119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ht="18.75" x14ac:dyDescent="0.3">
      <c r="A5" s="208" t="s">
        <v>120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ht="13.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A7" s="209" t="s">
        <v>121</v>
      </c>
      <c r="B7" s="20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09" t="s">
        <v>150</v>
      </c>
      <c r="P7" s="209"/>
      <c r="Q7" s="209"/>
    </row>
    <row r="8" spans="1:17" ht="15.75" x14ac:dyDescent="0.25">
      <c r="A8" s="207" t="s">
        <v>123</v>
      </c>
      <c r="B8" s="207"/>
      <c r="C8" s="12"/>
      <c r="D8" s="202" t="s">
        <v>124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9" t="s">
        <v>125</v>
      </c>
      <c r="P8" s="209"/>
      <c r="Q8" s="209"/>
    </row>
    <row r="9" spans="1:17" ht="15.75" x14ac:dyDescent="0.25">
      <c r="A9" s="197"/>
      <c r="B9" s="197"/>
      <c r="C9" s="9"/>
      <c r="D9" s="201" t="s">
        <v>126</v>
      </c>
      <c r="E9" s="202"/>
      <c r="F9" s="202"/>
      <c r="G9" s="202"/>
      <c r="H9" s="202"/>
      <c r="I9" s="202"/>
      <c r="J9" s="202"/>
      <c r="K9" s="202"/>
      <c r="L9" s="202"/>
      <c r="M9" s="202"/>
      <c r="N9" s="203"/>
      <c r="O9" s="198" t="s">
        <v>127</v>
      </c>
      <c r="P9" s="199"/>
      <c r="Q9" s="200"/>
    </row>
    <row r="10" spans="1:17" ht="15.75" x14ac:dyDescent="0.25">
      <c r="A10" s="9"/>
      <c r="B10" s="9"/>
      <c r="C10" s="9"/>
      <c r="D10" s="202" t="s">
        <v>128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198" t="s">
        <v>131</v>
      </c>
      <c r="P10" s="199"/>
      <c r="Q10" s="200"/>
    </row>
    <row r="11" spans="1:17" ht="15.75" x14ac:dyDescent="0.25">
      <c r="A11" s="197"/>
      <c r="B11" s="197"/>
      <c r="C11" s="9"/>
      <c r="D11" s="202" t="s">
        <v>172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15">
        <v>1</v>
      </c>
      <c r="P11" s="15">
        <v>2</v>
      </c>
      <c r="Q11" s="15">
        <v>3</v>
      </c>
    </row>
    <row r="12" spans="1:17" x14ac:dyDescent="0.2">
      <c r="A12" s="9"/>
      <c r="B12" s="9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>
        <v>160</v>
      </c>
      <c r="P12" s="16">
        <v>130</v>
      </c>
      <c r="Q12" s="16">
        <v>110</v>
      </c>
    </row>
    <row r="13" spans="1:17" x14ac:dyDescent="0.2">
      <c r="A13" s="197"/>
      <c r="B13" s="197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98" t="s">
        <v>151</v>
      </c>
      <c r="P13" s="199"/>
      <c r="Q13" s="200"/>
    </row>
    <row r="14" spans="1:17" x14ac:dyDescent="0.2">
      <c r="A14" s="9"/>
      <c r="B14" s="9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 t="s">
        <v>132</v>
      </c>
      <c r="P14" s="17" t="s">
        <v>133</v>
      </c>
      <c r="Q14" s="17" t="s">
        <v>134</v>
      </c>
    </row>
    <row r="15" spans="1:17" x14ac:dyDescent="0.2">
      <c r="A15" s="9"/>
      <c r="B15" s="9"/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>
        <v>120</v>
      </c>
      <c r="P15" s="14">
        <v>183</v>
      </c>
      <c r="Q15" s="14">
        <v>240</v>
      </c>
    </row>
    <row r="16" spans="1:17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2.75" customHeight="1" x14ac:dyDescent="0.2">
      <c r="A17" s="211" t="s">
        <v>0</v>
      </c>
      <c r="B17" s="211" t="s">
        <v>135</v>
      </c>
      <c r="C17" s="186" t="s">
        <v>136</v>
      </c>
      <c r="D17" s="211" t="s">
        <v>3</v>
      </c>
      <c r="E17" s="211" t="s">
        <v>4</v>
      </c>
      <c r="F17" s="211" t="s">
        <v>5</v>
      </c>
      <c r="G17" s="211" t="s">
        <v>6</v>
      </c>
      <c r="H17" s="211" t="s">
        <v>152</v>
      </c>
      <c r="I17" s="190" t="s">
        <v>137</v>
      </c>
      <c r="J17" s="210"/>
      <c r="K17" s="213" t="s">
        <v>153</v>
      </c>
      <c r="L17" s="186" t="s">
        <v>138</v>
      </c>
      <c r="M17" s="215" t="s">
        <v>139</v>
      </c>
      <c r="N17" s="211" t="s">
        <v>140</v>
      </c>
      <c r="O17" s="211" t="s">
        <v>141</v>
      </c>
      <c r="P17" s="211" t="s">
        <v>142</v>
      </c>
      <c r="Q17" s="194"/>
    </row>
    <row r="18" spans="1:17" ht="15" customHeight="1" x14ac:dyDescent="0.2">
      <c r="A18" s="212"/>
      <c r="B18" s="212"/>
      <c r="C18" s="187"/>
      <c r="D18" s="212"/>
      <c r="E18" s="212"/>
      <c r="F18" s="212"/>
      <c r="G18" s="212"/>
      <c r="H18" s="212"/>
      <c r="I18" s="39" t="s">
        <v>154</v>
      </c>
      <c r="J18" s="60" t="s">
        <v>138</v>
      </c>
      <c r="K18" s="214"/>
      <c r="L18" s="187"/>
      <c r="M18" s="216"/>
      <c r="N18" s="212"/>
      <c r="O18" s="212"/>
      <c r="P18" s="217"/>
      <c r="Q18" s="218"/>
    </row>
    <row r="19" spans="1:17" ht="31.5" x14ac:dyDescent="0.25">
      <c r="A19" s="17">
        <v>1</v>
      </c>
      <c r="B19" s="20" t="s">
        <v>39</v>
      </c>
      <c r="C19" s="1">
        <v>24</v>
      </c>
      <c r="D19" s="1">
        <v>2000</v>
      </c>
      <c r="E19" s="1"/>
      <c r="F19" s="2" t="s">
        <v>29</v>
      </c>
      <c r="G19" s="1">
        <v>89</v>
      </c>
      <c r="H19" s="34">
        <v>92</v>
      </c>
      <c r="I19" s="34">
        <v>115</v>
      </c>
      <c r="J19" s="34">
        <f t="shared" ref="J19:J38" si="0">+I19/2</f>
        <v>57.5</v>
      </c>
      <c r="K19" s="21">
        <f t="shared" ref="K19:K38" si="1">H19+J19</f>
        <v>149.5</v>
      </c>
      <c r="L19" s="53">
        <f t="shared" ref="L19:L38" si="2">IF(C19=24, K19*2, K19)</f>
        <v>299</v>
      </c>
      <c r="M19" s="23">
        <v>1</v>
      </c>
      <c r="N19" s="34">
        <v>28</v>
      </c>
      <c r="O19" s="35" t="s">
        <v>155</v>
      </c>
      <c r="P19" s="4" t="s">
        <v>30</v>
      </c>
      <c r="Q19" s="50"/>
    </row>
    <row r="20" spans="1:17" ht="31.5" x14ac:dyDescent="0.25">
      <c r="A20" s="8">
        <v>2</v>
      </c>
      <c r="B20" s="20" t="s">
        <v>86</v>
      </c>
      <c r="C20" s="1">
        <v>16</v>
      </c>
      <c r="D20" s="1">
        <v>2003</v>
      </c>
      <c r="E20" s="1"/>
      <c r="F20" s="2" t="s">
        <v>78</v>
      </c>
      <c r="G20" s="1">
        <v>89.2</v>
      </c>
      <c r="H20" s="34">
        <v>148</v>
      </c>
      <c r="I20" s="34">
        <v>233</v>
      </c>
      <c r="J20" s="34">
        <f t="shared" si="0"/>
        <v>116.5</v>
      </c>
      <c r="K20" s="21">
        <f t="shared" si="1"/>
        <v>264.5</v>
      </c>
      <c r="L20" s="53">
        <f t="shared" si="2"/>
        <v>264.5</v>
      </c>
      <c r="M20" s="23">
        <v>2</v>
      </c>
      <c r="N20" s="34">
        <v>18</v>
      </c>
      <c r="O20" s="35"/>
      <c r="P20" s="1" t="s">
        <v>79</v>
      </c>
      <c r="Q20" s="50"/>
    </row>
    <row r="21" spans="1:17" ht="31.5" x14ac:dyDescent="0.25">
      <c r="A21" s="17">
        <v>3</v>
      </c>
      <c r="B21" s="61" t="s">
        <v>26</v>
      </c>
      <c r="C21" s="4">
        <v>16</v>
      </c>
      <c r="D21" s="4">
        <v>2004</v>
      </c>
      <c r="E21" s="62"/>
      <c r="F21" s="5" t="s">
        <v>13</v>
      </c>
      <c r="G21" s="4">
        <v>92.65</v>
      </c>
      <c r="H21" s="63">
        <v>127</v>
      </c>
      <c r="I21" s="34">
        <v>201</v>
      </c>
      <c r="J21" s="34">
        <f t="shared" si="0"/>
        <v>100.5</v>
      </c>
      <c r="K21" s="21">
        <f t="shared" si="1"/>
        <v>227.5</v>
      </c>
      <c r="L21" s="53">
        <f t="shared" si="2"/>
        <v>227.5</v>
      </c>
      <c r="M21" s="23">
        <v>3</v>
      </c>
      <c r="N21" s="34">
        <v>16</v>
      </c>
      <c r="O21" s="35"/>
      <c r="P21" s="4" t="s">
        <v>14</v>
      </c>
      <c r="Q21" s="50"/>
    </row>
    <row r="22" spans="1:17" ht="31.5" x14ac:dyDescent="0.25">
      <c r="A22" s="8">
        <v>4</v>
      </c>
      <c r="B22" s="20" t="s">
        <v>37</v>
      </c>
      <c r="C22" s="1">
        <v>16</v>
      </c>
      <c r="D22" s="1">
        <v>2004</v>
      </c>
      <c r="E22" s="1"/>
      <c r="F22" s="2" t="s">
        <v>29</v>
      </c>
      <c r="G22" s="1">
        <v>86.7</v>
      </c>
      <c r="H22" s="34">
        <v>101</v>
      </c>
      <c r="I22" s="34">
        <v>199</v>
      </c>
      <c r="J22" s="34">
        <f t="shared" si="0"/>
        <v>99.5</v>
      </c>
      <c r="K22" s="21">
        <f t="shared" si="1"/>
        <v>200.5</v>
      </c>
      <c r="L22" s="53">
        <f t="shared" si="2"/>
        <v>200.5</v>
      </c>
      <c r="M22" s="23">
        <v>4</v>
      </c>
      <c r="N22" s="34"/>
      <c r="O22" s="35"/>
      <c r="P22" s="1" t="s">
        <v>30</v>
      </c>
      <c r="Q22" s="36"/>
    </row>
    <row r="23" spans="1:17" ht="31.5" x14ac:dyDescent="0.25">
      <c r="A23" s="17">
        <v>5</v>
      </c>
      <c r="B23" s="20" t="s">
        <v>87</v>
      </c>
      <c r="C23" s="1">
        <v>16</v>
      </c>
      <c r="D23" s="1">
        <v>2002</v>
      </c>
      <c r="E23" s="1"/>
      <c r="F23" s="2" t="s">
        <v>78</v>
      </c>
      <c r="G23" s="1">
        <v>91.55</v>
      </c>
      <c r="H23" s="34">
        <v>123</v>
      </c>
      <c r="I23" s="34">
        <v>124</v>
      </c>
      <c r="J23" s="34">
        <f t="shared" si="0"/>
        <v>62</v>
      </c>
      <c r="K23" s="21">
        <f t="shared" si="1"/>
        <v>185</v>
      </c>
      <c r="L23" s="53">
        <f t="shared" si="2"/>
        <v>185</v>
      </c>
      <c r="M23" s="23">
        <v>5</v>
      </c>
      <c r="N23" s="34"/>
      <c r="O23" s="35"/>
      <c r="P23" s="4" t="s">
        <v>79</v>
      </c>
      <c r="Q23" s="50"/>
    </row>
    <row r="24" spans="1:17" ht="31.5" x14ac:dyDescent="0.25">
      <c r="A24" s="8">
        <v>6</v>
      </c>
      <c r="B24" s="20" t="s">
        <v>173</v>
      </c>
      <c r="C24" s="1">
        <v>16</v>
      </c>
      <c r="D24" s="1">
        <v>2003</v>
      </c>
      <c r="E24" s="1"/>
      <c r="F24" s="2" t="s">
        <v>13</v>
      </c>
      <c r="G24" s="1">
        <v>88.95</v>
      </c>
      <c r="H24" s="34">
        <v>81</v>
      </c>
      <c r="I24" s="34">
        <v>158</v>
      </c>
      <c r="J24" s="34">
        <f t="shared" si="0"/>
        <v>79</v>
      </c>
      <c r="K24" s="21">
        <f t="shared" si="1"/>
        <v>160</v>
      </c>
      <c r="L24" s="53">
        <f t="shared" si="2"/>
        <v>160</v>
      </c>
      <c r="M24" s="23">
        <v>6</v>
      </c>
      <c r="N24" s="34"/>
      <c r="O24" s="35"/>
      <c r="P24" s="1" t="s">
        <v>14</v>
      </c>
      <c r="Q24" s="50"/>
    </row>
    <row r="25" spans="1:17" ht="31.5" x14ac:dyDescent="0.25">
      <c r="A25" s="17">
        <v>7</v>
      </c>
      <c r="B25" s="20" t="s">
        <v>108</v>
      </c>
      <c r="C25" s="1">
        <v>16</v>
      </c>
      <c r="D25" s="1">
        <v>2003</v>
      </c>
      <c r="E25" s="1"/>
      <c r="F25" s="2" t="s">
        <v>106</v>
      </c>
      <c r="G25" s="1">
        <v>85.1</v>
      </c>
      <c r="H25" s="34">
        <v>70</v>
      </c>
      <c r="I25" s="34">
        <v>172</v>
      </c>
      <c r="J25" s="34">
        <f t="shared" si="0"/>
        <v>86</v>
      </c>
      <c r="K25" s="21">
        <f t="shared" si="1"/>
        <v>156</v>
      </c>
      <c r="L25" s="53">
        <f t="shared" si="2"/>
        <v>156</v>
      </c>
      <c r="M25" s="23">
        <v>7</v>
      </c>
      <c r="N25" s="34">
        <v>12</v>
      </c>
      <c r="O25" s="35"/>
      <c r="P25" s="1"/>
      <c r="Q25" s="50"/>
    </row>
    <row r="26" spans="1:17" ht="31.5" x14ac:dyDescent="0.25">
      <c r="A26" s="8">
        <v>8</v>
      </c>
      <c r="B26" s="61" t="s">
        <v>38</v>
      </c>
      <c r="C26" s="4">
        <v>16</v>
      </c>
      <c r="D26" s="4">
        <v>2002</v>
      </c>
      <c r="E26" s="4"/>
      <c r="F26" s="5" t="s">
        <v>29</v>
      </c>
      <c r="G26" s="4">
        <v>87.9</v>
      </c>
      <c r="H26" s="63">
        <v>50</v>
      </c>
      <c r="I26" s="34">
        <v>179</v>
      </c>
      <c r="J26" s="34">
        <f t="shared" si="0"/>
        <v>89.5</v>
      </c>
      <c r="K26" s="21">
        <f t="shared" si="1"/>
        <v>139.5</v>
      </c>
      <c r="L26" s="53">
        <f t="shared" si="2"/>
        <v>139.5</v>
      </c>
      <c r="M26" s="23">
        <v>8</v>
      </c>
      <c r="N26" s="34"/>
      <c r="O26" s="35"/>
      <c r="P26" s="4" t="s">
        <v>30</v>
      </c>
      <c r="Q26" s="36"/>
    </row>
    <row r="27" spans="1:17" ht="31.5" x14ac:dyDescent="0.25">
      <c r="A27" s="17">
        <v>9</v>
      </c>
      <c r="B27" s="20" t="s">
        <v>100</v>
      </c>
      <c r="C27" s="1">
        <v>16</v>
      </c>
      <c r="D27" s="1">
        <v>2003</v>
      </c>
      <c r="E27" s="1"/>
      <c r="F27" s="2" t="s">
        <v>95</v>
      </c>
      <c r="G27" s="1">
        <v>87.5</v>
      </c>
      <c r="H27" s="34">
        <v>87</v>
      </c>
      <c r="I27" s="34">
        <v>71</v>
      </c>
      <c r="J27" s="34">
        <f t="shared" si="0"/>
        <v>35.5</v>
      </c>
      <c r="K27" s="21">
        <f t="shared" si="1"/>
        <v>122.5</v>
      </c>
      <c r="L27" s="53">
        <f t="shared" si="2"/>
        <v>122.5</v>
      </c>
      <c r="M27" s="23">
        <v>9</v>
      </c>
      <c r="N27" s="34">
        <v>10</v>
      </c>
      <c r="O27" s="35"/>
      <c r="P27" s="4" t="s">
        <v>96</v>
      </c>
      <c r="Q27" s="50"/>
    </row>
    <row r="28" spans="1:17" ht="31.5" x14ac:dyDescent="0.25">
      <c r="A28" s="8">
        <v>10</v>
      </c>
      <c r="B28" s="61" t="s">
        <v>99</v>
      </c>
      <c r="C28" s="4">
        <v>24</v>
      </c>
      <c r="D28" s="4">
        <v>2001</v>
      </c>
      <c r="E28" s="4">
        <v>3</v>
      </c>
      <c r="F28" s="5" t="s">
        <v>95</v>
      </c>
      <c r="G28" s="4">
        <v>86.7</v>
      </c>
      <c r="H28" s="63">
        <v>25</v>
      </c>
      <c r="I28" s="34">
        <v>70</v>
      </c>
      <c r="J28" s="34">
        <f t="shared" si="0"/>
        <v>35</v>
      </c>
      <c r="K28" s="21">
        <f t="shared" si="1"/>
        <v>60</v>
      </c>
      <c r="L28" s="53">
        <f t="shared" si="2"/>
        <v>120</v>
      </c>
      <c r="M28" s="23">
        <v>10</v>
      </c>
      <c r="N28" s="34"/>
      <c r="O28" s="35"/>
      <c r="P28" s="4" t="s">
        <v>96</v>
      </c>
      <c r="Q28" s="36"/>
    </row>
    <row r="29" spans="1:17" ht="31.5" x14ac:dyDescent="0.25">
      <c r="A29" s="17">
        <v>11</v>
      </c>
      <c r="B29" s="20" t="s">
        <v>101</v>
      </c>
      <c r="C29" s="1">
        <v>16</v>
      </c>
      <c r="D29" s="1">
        <v>2002</v>
      </c>
      <c r="E29" s="1"/>
      <c r="F29" s="2" t="s">
        <v>95</v>
      </c>
      <c r="G29" s="1">
        <v>88.45</v>
      </c>
      <c r="H29" s="34">
        <v>60</v>
      </c>
      <c r="I29" s="34">
        <v>92</v>
      </c>
      <c r="J29" s="34">
        <f t="shared" si="0"/>
        <v>46</v>
      </c>
      <c r="K29" s="21">
        <f t="shared" si="1"/>
        <v>106</v>
      </c>
      <c r="L29" s="53">
        <f t="shared" si="2"/>
        <v>106</v>
      </c>
      <c r="M29" s="23">
        <v>11</v>
      </c>
      <c r="N29" s="34"/>
      <c r="O29" s="35"/>
      <c r="P29" s="1" t="s">
        <v>96</v>
      </c>
      <c r="Q29" s="36"/>
    </row>
    <row r="30" spans="1:17" ht="31.5" x14ac:dyDescent="0.25">
      <c r="A30" s="8">
        <v>12</v>
      </c>
      <c r="B30" s="20" t="s">
        <v>85</v>
      </c>
      <c r="C30" s="1">
        <v>24</v>
      </c>
      <c r="D30" s="1">
        <v>2003</v>
      </c>
      <c r="E30" s="1"/>
      <c r="F30" s="2" t="s">
        <v>78</v>
      </c>
      <c r="G30" s="1">
        <v>87.35</v>
      </c>
      <c r="H30" s="34">
        <v>17</v>
      </c>
      <c r="I30" s="34">
        <v>61</v>
      </c>
      <c r="J30" s="34">
        <f t="shared" si="0"/>
        <v>30.5</v>
      </c>
      <c r="K30" s="21">
        <f t="shared" si="1"/>
        <v>47.5</v>
      </c>
      <c r="L30" s="53">
        <f t="shared" si="2"/>
        <v>95</v>
      </c>
      <c r="M30" s="23">
        <v>12</v>
      </c>
      <c r="N30" s="34"/>
      <c r="O30" s="35"/>
      <c r="P30" s="1" t="s">
        <v>79</v>
      </c>
      <c r="Q30" s="36"/>
    </row>
    <row r="31" spans="1:17" ht="31.5" x14ac:dyDescent="0.25">
      <c r="A31" s="17">
        <v>13</v>
      </c>
      <c r="B31" s="20" t="s">
        <v>47</v>
      </c>
      <c r="C31" s="1">
        <v>16</v>
      </c>
      <c r="D31" s="1">
        <v>2004</v>
      </c>
      <c r="E31" s="1"/>
      <c r="F31" s="2" t="s">
        <v>42</v>
      </c>
      <c r="G31" s="1">
        <v>90.45</v>
      </c>
      <c r="H31" s="34">
        <v>35</v>
      </c>
      <c r="I31" s="34">
        <v>113</v>
      </c>
      <c r="J31" s="34">
        <f t="shared" si="0"/>
        <v>56.5</v>
      </c>
      <c r="K31" s="21">
        <f t="shared" si="1"/>
        <v>91.5</v>
      </c>
      <c r="L31" s="53">
        <f t="shared" si="2"/>
        <v>91.5</v>
      </c>
      <c r="M31" s="23">
        <v>13</v>
      </c>
      <c r="N31" s="34">
        <v>6</v>
      </c>
      <c r="O31" s="35"/>
      <c r="P31" s="1" t="s">
        <v>43</v>
      </c>
      <c r="Q31" s="50"/>
    </row>
    <row r="32" spans="1:17" ht="31.5" x14ac:dyDescent="0.25">
      <c r="A32" s="8">
        <v>14</v>
      </c>
      <c r="B32" s="20" t="s">
        <v>102</v>
      </c>
      <c r="C32" s="1">
        <v>16</v>
      </c>
      <c r="D32" s="1">
        <v>2004</v>
      </c>
      <c r="E32" s="1"/>
      <c r="F32" s="2" t="s">
        <v>95</v>
      </c>
      <c r="G32" s="1">
        <v>89.25</v>
      </c>
      <c r="H32" s="34">
        <v>60</v>
      </c>
      <c r="I32" s="34">
        <v>55</v>
      </c>
      <c r="J32" s="34">
        <f t="shared" si="0"/>
        <v>27.5</v>
      </c>
      <c r="K32" s="21">
        <f t="shared" si="1"/>
        <v>87.5</v>
      </c>
      <c r="L32" s="53">
        <f t="shared" si="2"/>
        <v>87.5</v>
      </c>
      <c r="M32" s="23">
        <v>14</v>
      </c>
      <c r="N32" s="34"/>
      <c r="O32" s="35"/>
      <c r="P32" s="1" t="s">
        <v>96</v>
      </c>
      <c r="Q32" s="50"/>
    </row>
    <row r="33" spans="1:17" ht="31.5" x14ac:dyDescent="0.25">
      <c r="A33" s="17">
        <v>15</v>
      </c>
      <c r="B33" s="20" t="s">
        <v>109</v>
      </c>
      <c r="C33" s="1">
        <v>24</v>
      </c>
      <c r="D33" s="1">
        <v>2004</v>
      </c>
      <c r="E33" s="1"/>
      <c r="F33" s="2" t="s">
        <v>106</v>
      </c>
      <c r="G33" s="1">
        <v>90.2</v>
      </c>
      <c r="H33" s="34">
        <v>15</v>
      </c>
      <c r="I33" s="34">
        <v>55</v>
      </c>
      <c r="J33" s="34">
        <f t="shared" si="0"/>
        <v>27.5</v>
      </c>
      <c r="K33" s="21">
        <f t="shared" si="1"/>
        <v>42.5</v>
      </c>
      <c r="L33" s="53">
        <f t="shared" si="2"/>
        <v>85</v>
      </c>
      <c r="M33" s="23">
        <v>15</v>
      </c>
      <c r="N33" s="34"/>
      <c r="O33" s="35"/>
      <c r="P33" s="1"/>
      <c r="Q33" s="50"/>
    </row>
    <row r="34" spans="1:17" ht="31.5" x14ac:dyDescent="0.25">
      <c r="A34" s="8">
        <v>16</v>
      </c>
      <c r="B34" s="20" t="s">
        <v>74</v>
      </c>
      <c r="C34" s="1">
        <v>24</v>
      </c>
      <c r="D34" s="1">
        <v>2001</v>
      </c>
      <c r="E34" s="1"/>
      <c r="F34" s="2" t="s">
        <v>62</v>
      </c>
      <c r="G34" s="1">
        <v>92.3</v>
      </c>
      <c r="H34" s="34">
        <v>14</v>
      </c>
      <c r="I34" s="34">
        <v>45</v>
      </c>
      <c r="J34" s="34">
        <f t="shared" si="0"/>
        <v>22.5</v>
      </c>
      <c r="K34" s="21">
        <f t="shared" si="1"/>
        <v>36.5</v>
      </c>
      <c r="L34" s="53">
        <f t="shared" si="2"/>
        <v>73</v>
      </c>
      <c r="M34" s="23">
        <v>16</v>
      </c>
      <c r="N34" s="34">
        <v>3</v>
      </c>
      <c r="O34" s="35"/>
      <c r="P34" s="1" t="s">
        <v>63</v>
      </c>
      <c r="Q34" s="50"/>
    </row>
    <row r="35" spans="1:17" ht="31.5" x14ac:dyDescent="0.25">
      <c r="A35" s="17">
        <v>17</v>
      </c>
      <c r="B35" s="20" t="s">
        <v>72</v>
      </c>
      <c r="C35" s="1">
        <v>16</v>
      </c>
      <c r="D35" s="1">
        <v>2002</v>
      </c>
      <c r="E35" s="1"/>
      <c r="F35" s="2" t="s">
        <v>62</v>
      </c>
      <c r="G35" s="1">
        <v>90</v>
      </c>
      <c r="H35" s="34">
        <v>28</v>
      </c>
      <c r="I35" s="34">
        <v>70</v>
      </c>
      <c r="J35" s="34">
        <f t="shared" si="0"/>
        <v>35</v>
      </c>
      <c r="K35" s="21">
        <f t="shared" si="1"/>
        <v>63</v>
      </c>
      <c r="L35" s="53">
        <f t="shared" si="2"/>
        <v>63</v>
      </c>
      <c r="M35" s="23">
        <v>17</v>
      </c>
      <c r="N35" s="34"/>
      <c r="O35" s="35"/>
      <c r="P35" s="1" t="s">
        <v>63</v>
      </c>
      <c r="Q35" s="50"/>
    </row>
    <row r="36" spans="1:17" ht="31.5" x14ac:dyDescent="0.25">
      <c r="A36" s="8">
        <v>18</v>
      </c>
      <c r="B36" s="20" t="s">
        <v>70</v>
      </c>
      <c r="C36" s="1">
        <v>16</v>
      </c>
      <c r="D36" s="1">
        <v>2003</v>
      </c>
      <c r="E36" s="1"/>
      <c r="F36" s="2" t="s">
        <v>62</v>
      </c>
      <c r="G36" s="1">
        <v>85.55</v>
      </c>
      <c r="H36" s="34">
        <v>24</v>
      </c>
      <c r="I36" s="34">
        <v>60</v>
      </c>
      <c r="J36" s="34">
        <f t="shared" si="0"/>
        <v>30</v>
      </c>
      <c r="K36" s="21">
        <f t="shared" si="1"/>
        <v>54</v>
      </c>
      <c r="L36" s="53">
        <f t="shared" si="2"/>
        <v>54</v>
      </c>
      <c r="M36" s="23">
        <v>18</v>
      </c>
      <c r="N36" s="34"/>
      <c r="O36" s="35"/>
      <c r="P36" s="4" t="s">
        <v>63</v>
      </c>
      <c r="Q36" s="50"/>
    </row>
    <row r="37" spans="1:17" ht="31.5" x14ac:dyDescent="0.25">
      <c r="A37" s="17">
        <v>19</v>
      </c>
      <c r="B37" s="20" t="s">
        <v>73</v>
      </c>
      <c r="C37" s="1">
        <v>16</v>
      </c>
      <c r="D37" s="1">
        <v>2002</v>
      </c>
      <c r="E37" s="1"/>
      <c r="F37" s="2" t="s">
        <v>62</v>
      </c>
      <c r="G37" s="1">
        <v>91.5</v>
      </c>
      <c r="H37" s="34">
        <v>16</v>
      </c>
      <c r="I37" s="34">
        <v>71</v>
      </c>
      <c r="J37" s="34">
        <f t="shared" si="0"/>
        <v>35.5</v>
      </c>
      <c r="K37" s="21">
        <f t="shared" si="1"/>
        <v>51.5</v>
      </c>
      <c r="L37" s="53">
        <f t="shared" si="2"/>
        <v>51.5</v>
      </c>
      <c r="M37" s="23">
        <v>19</v>
      </c>
      <c r="N37" s="34"/>
      <c r="O37" s="35"/>
      <c r="P37" s="1" t="s">
        <v>63</v>
      </c>
      <c r="Q37" s="50"/>
    </row>
    <row r="38" spans="1:17" ht="31.5" x14ac:dyDescent="0.25">
      <c r="A38" s="8">
        <v>20</v>
      </c>
      <c r="B38" s="20" t="s">
        <v>71</v>
      </c>
      <c r="C38" s="1">
        <v>16</v>
      </c>
      <c r="D38" s="1">
        <v>2005</v>
      </c>
      <c r="E38" s="1"/>
      <c r="F38" s="2" t="s">
        <v>62</v>
      </c>
      <c r="G38" s="1">
        <v>86.7</v>
      </c>
      <c r="H38" s="34">
        <v>13</v>
      </c>
      <c r="I38" s="34">
        <v>51</v>
      </c>
      <c r="J38" s="34">
        <f t="shared" si="0"/>
        <v>25.5</v>
      </c>
      <c r="K38" s="21">
        <f t="shared" si="1"/>
        <v>38.5</v>
      </c>
      <c r="L38" s="53">
        <f t="shared" si="2"/>
        <v>38.5</v>
      </c>
      <c r="M38" s="23">
        <v>20</v>
      </c>
      <c r="N38" s="34"/>
      <c r="O38" s="35"/>
      <c r="P38" s="1" t="s">
        <v>63</v>
      </c>
      <c r="Q38" s="36"/>
    </row>
    <row r="41" spans="1:17" ht="15.75" x14ac:dyDescent="0.25">
      <c r="B41" s="31" t="s">
        <v>144</v>
      </c>
      <c r="C41" s="31" t="s">
        <v>55</v>
      </c>
      <c r="D41" s="31"/>
      <c r="E41" s="32" t="s">
        <v>145</v>
      </c>
    </row>
    <row r="42" spans="1:17" ht="15.75" x14ac:dyDescent="0.25">
      <c r="B42" s="31"/>
      <c r="C42" s="31"/>
      <c r="D42" s="31"/>
      <c r="E42" s="32"/>
    </row>
    <row r="43" spans="1:17" ht="15.75" x14ac:dyDescent="0.25">
      <c r="B43" s="31" t="s">
        <v>146</v>
      </c>
      <c r="C43" s="31" t="s">
        <v>147</v>
      </c>
      <c r="D43" s="31"/>
      <c r="E43" s="32" t="s">
        <v>148</v>
      </c>
    </row>
  </sheetData>
  <autoFilter ref="A17:Q38" xr:uid="{00000000-0009-0000-0000-000008000000}"/>
  <mergeCells count="34">
    <mergeCell ref="O7:Q7"/>
    <mergeCell ref="A7:B7"/>
    <mergeCell ref="A9:B9"/>
    <mergeCell ref="O9:Q9"/>
    <mergeCell ref="D9:N9"/>
    <mergeCell ref="A8:B8"/>
    <mergeCell ref="D8:N8"/>
    <mergeCell ref="O8:Q8"/>
    <mergeCell ref="D17:D18"/>
    <mergeCell ref="C17:C18"/>
    <mergeCell ref="B17:B18"/>
    <mergeCell ref="A1:Q1"/>
    <mergeCell ref="A2:Q2"/>
    <mergeCell ref="A3:Q3"/>
    <mergeCell ref="A4:Q4"/>
    <mergeCell ref="A5:Q5"/>
    <mergeCell ref="A17:A18"/>
    <mergeCell ref="I17:J17"/>
    <mergeCell ref="A13:B13"/>
    <mergeCell ref="O13:Q13"/>
    <mergeCell ref="A11:B11"/>
    <mergeCell ref="D11:N11"/>
    <mergeCell ref="D10:N10"/>
    <mergeCell ref="O10:Q10"/>
    <mergeCell ref="P17:Q18"/>
    <mergeCell ref="H17:H18"/>
    <mergeCell ref="G17:G18"/>
    <mergeCell ref="F17:F18"/>
    <mergeCell ref="E17:E18"/>
    <mergeCell ref="L17:L18"/>
    <mergeCell ref="K17:K18"/>
    <mergeCell ref="M17:M18"/>
    <mergeCell ref="N17:N18"/>
    <mergeCell ref="O17:O18"/>
  </mergeCells>
  <pageMargins left="0.70000004768371604" right="0.70000004768371604" top="0.75" bottom="0.75" header="0.30000001192092901" footer="0.30000001192092901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0"/>
  <sheetViews>
    <sheetView workbookViewId="0">
      <pane ySplit="18" topLeftCell="A28" activePane="bottomLeft" state="frozen"/>
      <selection pane="bottomLeft" sqref="A1:Q1"/>
    </sheetView>
  </sheetViews>
  <sheetFormatPr defaultColWidth="9" defaultRowHeight="12.75" x14ac:dyDescent="0.2"/>
  <cols>
    <col min="1" max="1" width="7.85546875" customWidth="1"/>
    <col min="2" max="2" width="29.5703125" customWidth="1"/>
    <col min="3" max="3" width="6" customWidth="1"/>
    <col min="6" max="6" width="22.28515625" customWidth="1"/>
    <col min="14" max="14" width="7.85546875" customWidth="1"/>
    <col min="15" max="15" width="7.140625" customWidth="1"/>
    <col min="16" max="16" width="15.42578125" customWidth="1"/>
    <col min="17" max="17" width="9.7109375" customWidth="1"/>
  </cols>
  <sheetData>
    <row r="1" spans="1:17" x14ac:dyDescent="0.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8.75" x14ac:dyDescent="0.3">
      <c r="A3" s="208" t="s">
        <v>118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8.75" x14ac:dyDescent="0.3">
      <c r="A4" s="208" t="s">
        <v>119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ht="18.75" x14ac:dyDescent="0.3">
      <c r="A5" s="208" t="s">
        <v>120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ht="1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A7" s="209" t="s">
        <v>121</v>
      </c>
      <c r="B7" s="20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09" t="s">
        <v>150</v>
      </c>
      <c r="P7" s="209"/>
      <c r="Q7" s="209"/>
    </row>
    <row r="8" spans="1:17" ht="15.75" x14ac:dyDescent="0.25">
      <c r="A8" s="207" t="s">
        <v>123</v>
      </c>
      <c r="B8" s="207"/>
      <c r="C8" s="12"/>
      <c r="D8" s="202" t="s">
        <v>124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9" t="s">
        <v>125</v>
      </c>
      <c r="P8" s="209"/>
      <c r="Q8" s="209"/>
    </row>
    <row r="9" spans="1:17" ht="15.75" x14ac:dyDescent="0.25">
      <c r="A9" s="197"/>
      <c r="B9" s="197"/>
      <c r="C9" s="9"/>
      <c r="D9" s="201" t="s">
        <v>126</v>
      </c>
      <c r="E9" s="202"/>
      <c r="F9" s="202"/>
      <c r="G9" s="202"/>
      <c r="H9" s="202"/>
      <c r="I9" s="202"/>
      <c r="J9" s="202"/>
      <c r="K9" s="202"/>
      <c r="L9" s="202"/>
      <c r="M9" s="202"/>
      <c r="N9" s="203"/>
      <c r="O9" s="198" t="s">
        <v>127</v>
      </c>
      <c r="P9" s="199"/>
      <c r="Q9" s="200"/>
    </row>
    <row r="10" spans="1:17" ht="15.75" x14ac:dyDescent="0.25">
      <c r="A10" s="9"/>
      <c r="B10" s="9"/>
      <c r="C10" s="9"/>
      <c r="D10" s="202" t="s">
        <v>128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198" t="s">
        <v>131</v>
      </c>
      <c r="P10" s="199"/>
      <c r="Q10" s="200"/>
    </row>
    <row r="11" spans="1:17" ht="15.75" x14ac:dyDescent="0.25">
      <c r="A11" s="197"/>
      <c r="B11" s="197"/>
      <c r="C11" s="9"/>
      <c r="D11" s="202" t="s">
        <v>174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15">
        <v>1</v>
      </c>
      <c r="P11" s="15">
        <v>2</v>
      </c>
      <c r="Q11" s="15">
        <v>3</v>
      </c>
    </row>
    <row r="12" spans="1:17" x14ac:dyDescent="0.2">
      <c r="A12" s="9"/>
      <c r="B12" s="9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>
        <v>170</v>
      </c>
      <c r="P12" s="16">
        <v>140</v>
      </c>
      <c r="Q12" s="16">
        <v>120</v>
      </c>
    </row>
    <row r="13" spans="1:17" x14ac:dyDescent="0.2">
      <c r="A13" s="197"/>
      <c r="B13" s="197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98" t="s">
        <v>151</v>
      </c>
      <c r="P13" s="199"/>
      <c r="Q13" s="200"/>
    </row>
    <row r="14" spans="1:17" x14ac:dyDescent="0.2">
      <c r="A14" s="9"/>
      <c r="B14" s="9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 t="s">
        <v>132</v>
      </c>
      <c r="P14" s="17" t="s">
        <v>133</v>
      </c>
      <c r="Q14" s="17" t="s">
        <v>134</v>
      </c>
    </row>
    <row r="15" spans="1:17" x14ac:dyDescent="0.2">
      <c r="A15" s="9"/>
      <c r="B15" s="9"/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>
        <v>126</v>
      </c>
      <c r="P15" s="14">
        <v>190</v>
      </c>
      <c r="Q15" s="14">
        <v>246</v>
      </c>
    </row>
    <row r="16" spans="1:17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2.75" customHeight="1" x14ac:dyDescent="0.2">
      <c r="A17" s="211" t="s">
        <v>0</v>
      </c>
      <c r="B17" s="211" t="s">
        <v>135</v>
      </c>
      <c r="C17" s="186" t="s">
        <v>136</v>
      </c>
      <c r="D17" s="211" t="s">
        <v>3</v>
      </c>
      <c r="E17" s="211" t="s">
        <v>4</v>
      </c>
      <c r="F17" s="211" t="s">
        <v>5</v>
      </c>
      <c r="G17" s="211" t="s">
        <v>6</v>
      </c>
      <c r="H17" s="211" t="s">
        <v>152</v>
      </c>
      <c r="I17" s="190" t="s">
        <v>137</v>
      </c>
      <c r="J17" s="210"/>
      <c r="K17" s="211" t="s">
        <v>153</v>
      </c>
      <c r="L17" s="186" t="s">
        <v>138</v>
      </c>
      <c r="M17" s="221" t="s">
        <v>139</v>
      </c>
      <c r="N17" s="211" t="s">
        <v>140</v>
      </c>
      <c r="O17" s="211" t="s">
        <v>141</v>
      </c>
      <c r="P17" s="211" t="s">
        <v>142</v>
      </c>
      <c r="Q17" s="194"/>
    </row>
    <row r="18" spans="1:17" ht="16.5" customHeight="1" x14ac:dyDescent="0.2">
      <c r="A18" s="212"/>
      <c r="B18" s="212"/>
      <c r="C18" s="187"/>
      <c r="D18" s="212"/>
      <c r="E18" s="212"/>
      <c r="F18" s="212"/>
      <c r="G18" s="212"/>
      <c r="H18" s="212"/>
      <c r="I18" s="39" t="s">
        <v>154</v>
      </c>
      <c r="J18" s="39" t="s">
        <v>138</v>
      </c>
      <c r="K18" s="212"/>
      <c r="L18" s="187"/>
      <c r="M18" s="222"/>
      <c r="N18" s="212"/>
      <c r="O18" s="212"/>
      <c r="P18" s="217"/>
      <c r="Q18" s="218"/>
    </row>
    <row r="19" spans="1:17" ht="31.5" x14ac:dyDescent="0.25">
      <c r="A19" s="8">
        <v>1</v>
      </c>
      <c r="B19" s="61" t="s">
        <v>52</v>
      </c>
      <c r="C19" s="4">
        <v>16</v>
      </c>
      <c r="D19" s="4">
        <v>1999</v>
      </c>
      <c r="E19" s="4"/>
      <c r="F19" s="5" t="s">
        <v>42</v>
      </c>
      <c r="G19" s="4">
        <v>113.65</v>
      </c>
      <c r="H19" s="63">
        <v>95</v>
      </c>
      <c r="I19" s="34">
        <v>189</v>
      </c>
      <c r="J19" s="34">
        <f t="shared" ref="J19:J29" si="0">+I19/2</f>
        <v>94.5</v>
      </c>
      <c r="K19" s="21">
        <f t="shared" ref="K19:K29" si="1">H19+J19</f>
        <v>189.5</v>
      </c>
      <c r="L19" s="53">
        <f t="shared" ref="L19:L29" si="2">IF(C19=24, K19*2, K19)</f>
        <v>189.5</v>
      </c>
      <c r="M19" s="21">
        <v>1</v>
      </c>
      <c r="N19" s="34">
        <v>20</v>
      </c>
      <c r="O19" s="35"/>
      <c r="P19" s="64" t="s">
        <v>175</v>
      </c>
      <c r="Q19" s="36"/>
    </row>
    <row r="20" spans="1:17" ht="31.5" x14ac:dyDescent="0.25">
      <c r="A20" s="8">
        <v>2</v>
      </c>
      <c r="B20" s="61" t="s">
        <v>117</v>
      </c>
      <c r="C20" s="4">
        <v>24</v>
      </c>
      <c r="D20" s="4">
        <v>2000</v>
      </c>
      <c r="E20" s="4"/>
      <c r="F20" s="5" t="s">
        <v>112</v>
      </c>
      <c r="G20" s="4">
        <v>111.15</v>
      </c>
      <c r="H20" s="63">
        <v>33</v>
      </c>
      <c r="I20" s="34">
        <v>109</v>
      </c>
      <c r="J20" s="34">
        <f t="shared" si="0"/>
        <v>54.5</v>
      </c>
      <c r="K20" s="21">
        <f t="shared" si="1"/>
        <v>87.5</v>
      </c>
      <c r="L20" s="53">
        <f t="shared" si="2"/>
        <v>175</v>
      </c>
      <c r="M20" s="21">
        <v>2</v>
      </c>
      <c r="N20" s="34">
        <v>18</v>
      </c>
      <c r="O20" s="35"/>
      <c r="P20" s="1" t="s">
        <v>113</v>
      </c>
      <c r="Q20" s="36"/>
    </row>
    <row r="21" spans="1:17" ht="15.75" x14ac:dyDescent="0.25">
      <c r="A21" s="8">
        <v>3</v>
      </c>
      <c r="B21" s="61" t="s">
        <v>27</v>
      </c>
      <c r="C21" s="4">
        <v>16</v>
      </c>
      <c r="D21" s="4">
        <v>2003</v>
      </c>
      <c r="E21" s="4"/>
      <c r="F21" s="5" t="s">
        <v>13</v>
      </c>
      <c r="G21" s="4">
        <v>104.7</v>
      </c>
      <c r="H21" s="63">
        <v>83</v>
      </c>
      <c r="I21" s="34">
        <v>162</v>
      </c>
      <c r="J21" s="34">
        <f t="shared" si="0"/>
        <v>81</v>
      </c>
      <c r="K21" s="21">
        <f t="shared" si="1"/>
        <v>164</v>
      </c>
      <c r="L21" s="53">
        <f t="shared" si="2"/>
        <v>164</v>
      </c>
      <c r="M21" s="21">
        <v>3</v>
      </c>
      <c r="N21" s="34">
        <v>16</v>
      </c>
      <c r="O21" s="35"/>
      <c r="P21" s="1" t="s">
        <v>14</v>
      </c>
      <c r="Q21" s="36"/>
    </row>
    <row r="22" spans="1:17" ht="31.5" x14ac:dyDescent="0.25">
      <c r="A22" s="8">
        <v>4</v>
      </c>
      <c r="B22" s="61" t="s">
        <v>40</v>
      </c>
      <c r="C22" s="4">
        <v>16</v>
      </c>
      <c r="D22" s="4">
        <v>2003</v>
      </c>
      <c r="E22" s="4"/>
      <c r="F22" s="5" t="s">
        <v>29</v>
      </c>
      <c r="G22" s="5">
        <v>132.1</v>
      </c>
      <c r="H22" s="63">
        <v>76</v>
      </c>
      <c r="I22" s="34">
        <v>100</v>
      </c>
      <c r="J22" s="34">
        <f t="shared" si="0"/>
        <v>50</v>
      </c>
      <c r="K22" s="21">
        <f t="shared" si="1"/>
        <v>126</v>
      </c>
      <c r="L22" s="53">
        <f t="shared" si="2"/>
        <v>126</v>
      </c>
      <c r="M22" s="21">
        <v>4</v>
      </c>
      <c r="N22" s="34">
        <v>15</v>
      </c>
      <c r="O22" s="35"/>
      <c r="P22" s="1" t="s">
        <v>30</v>
      </c>
      <c r="Q22" s="36"/>
    </row>
    <row r="23" spans="1:17" ht="15.75" x14ac:dyDescent="0.25">
      <c r="A23" s="8">
        <v>5</v>
      </c>
      <c r="B23" s="61" t="s">
        <v>50</v>
      </c>
      <c r="C23" s="4">
        <v>24</v>
      </c>
      <c r="D23" s="4">
        <v>2002</v>
      </c>
      <c r="E23" s="4"/>
      <c r="F23" s="5" t="s">
        <v>42</v>
      </c>
      <c r="G23" s="4">
        <v>100.3</v>
      </c>
      <c r="H23" s="63">
        <v>20</v>
      </c>
      <c r="I23" s="34">
        <v>76</v>
      </c>
      <c r="J23" s="34">
        <f t="shared" si="0"/>
        <v>38</v>
      </c>
      <c r="K23" s="21">
        <f t="shared" si="1"/>
        <v>58</v>
      </c>
      <c r="L23" s="53">
        <f t="shared" si="2"/>
        <v>116</v>
      </c>
      <c r="M23" s="21">
        <v>5</v>
      </c>
      <c r="N23" s="34"/>
      <c r="O23" s="35"/>
      <c r="P23" s="1" t="s">
        <v>43</v>
      </c>
      <c r="Q23" s="36"/>
    </row>
    <row r="24" spans="1:17" ht="31.5" x14ac:dyDescent="0.25">
      <c r="A24" s="8">
        <v>6</v>
      </c>
      <c r="B24" s="61" t="s">
        <v>51</v>
      </c>
      <c r="C24" s="4">
        <v>24</v>
      </c>
      <c r="D24" s="4">
        <v>2004</v>
      </c>
      <c r="E24" s="4"/>
      <c r="F24" s="5" t="s">
        <v>42</v>
      </c>
      <c r="G24" s="4">
        <v>102.15</v>
      </c>
      <c r="H24" s="63">
        <v>17</v>
      </c>
      <c r="I24" s="34">
        <v>80</v>
      </c>
      <c r="J24" s="34">
        <f t="shared" si="0"/>
        <v>40</v>
      </c>
      <c r="K24" s="21">
        <f t="shared" si="1"/>
        <v>57</v>
      </c>
      <c r="L24" s="53">
        <f t="shared" si="2"/>
        <v>114</v>
      </c>
      <c r="M24" s="21">
        <v>6</v>
      </c>
      <c r="N24" s="34"/>
      <c r="O24" s="35"/>
      <c r="P24" s="1" t="s">
        <v>43</v>
      </c>
      <c r="Q24" s="36"/>
    </row>
    <row r="25" spans="1:17" ht="31.5" x14ac:dyDescent="0.25">
      <c r="A25" s="8">
        <v>7</v>
      </c>
      <c r="B25" s="61" t="s">
        <v>75</v>
      </c>
      <c r="C25" s="4">
        <v>16</v>
      </c>
      <c r="D25" s="4">
        <v>2003</v>
      </c>
      <c r="E25" s="4"/>
      <c r="F25" s="5" t="s">
        <v>62</v>
      </c>
      <c r="G25" s="4">
        <v>113</v>
      </c>
      <c r="H25" s="63">
        <v>45</v>
      </c>
      <c r="I25" s="34">
        <v>110</v>
      </c>
      <c r="J25" s="34">
        <f t="shared" si="0"/>
        <v>55</v>
      </c>
      <c r="K25" s="21">
        <f t="shared" si="1"/>
        <v>100</v>
      </c>
      <c r="L25" s="53">
        <f t="shared" si="2"/>
        <v>100</v>
      </c>
      <c r="M25" s="21">
        <v>7</v>
      </c>
      <c r="N25" s="34">
        <v>12</v>
      </c>
      <c r="O25" s="35"/>
      <c r="P25" s="1" t="s">
        <v>63</v>
      </c>
      <c r="Q25" s="36"/>
    </row>
    <row r="26" spans="1:17" ht="15.75" x14ac:dyDescent="0.25">
      <c r="A26" s="8">
        <v>8</v>
      </c>
      <c r="B26" s="61" t="s">
        <v>48</v>
      </c>
      <c r="C26" s="4">
        <v>16</v>
      </c>
      <c r="D26" s="4">
        <v>2004</v>
      </c>
      <c r="E26" s="4"/>
      <c r="F26" s="5" t="s">
        <v>42</v>
      </c>
      <c r="G26" s="4">
        <v>95.05</v>
      </c>
      <c r="H26" s="63">
        <v>45</v>
      </c>
      <c r="I26" s="34">
        <v>100</v>
      </c>
      <c r="J26" s="34">
        <f t="shared" si="0"/>
        <v>50</v>
      </c>
      <c r="K26" s="21">
        <f t="shared" si="1"/>
        <v>95</v>
      </c>
      <c r="L26" s="53">
        <f t="shared" si="2"/>
        <v>95</v>
      </c>
      <c r="M26" s="21">
        <v>8</v>
      </c>
      <c r="N26" s="34"/>
      <c r="O26" s="35"/>
      <c r="P26" s="1" t="s">
        <v>43</v>
      </c>
      <c r="Q26" s="36"/>
    </row>
    <row r="27" spans="1:17" ht="31.5" x14ac:dyDescent="0.25">
      <c r="A27" s="8">
        <v>9</v>
      </c>
      <c r="B27" s="61" t="s">
        <v>49</v>
      </c>
      <c r="C27" s="4">
        <v>16</v>
      </c>
      <c r="D27" s="4">
        <v>2004</v>
      </c>
      <c r="E27" s="4"/>
      <c r="F27" s="5" t="s">
        <v>42</v>
      </c>
      <c r="G27" s="4">
        <v>96.9</v>
      </c>
      <c r="H27" s="63">
        <v>36</v>
      </c>
      <c r="I27" s="34">
        <v>104</v>
      </c>
      <c r="J27" s="34">
        <f t="shared" si="0"/>
        <v>52</v>
      </c>
      <c r="K27" s="21">
        <f t="shared" si="1"/>
        <v>88</v>
      </c>
      <c r="L27" s="53">
        <f t="shared" si="2"/>
        <v>88</v>
      </c>
      <c r="M27" s="21">
        <v>9</v>
      </c>
      <c r="N27" s="34"/>
      <c r="O27" s="35"/>
      <c r="P27" s="1" t="s">
        <v>43</v>
      </c>
      <c r="Q27" s="36"/>
    </row>
    <row r="28" spans="1:17" ht="31.5" x14ac:dyDescent="0.25">
      <c r="A28" s="8">
        <v>10</v>
      </c>
      <c r="B28" s="61" t="s">
        <v>76</v>
      </c>
      <c r="C28" s="4">
        <v>16</v>
      </c>
      <c r="D28" s="4">
        <v>2001</v>
      </c>
      <c r="E28" s="4"/>
      <c r="F28" s="5" t="s">
        <v>62</v>
      </c>
      <c r="G28" s="4">
        <v>125</v>
      </c>
      <c r="H28" s="63">
        <v>26</v>
      </c>
      <c r="I28" s="34">
        <v>0</v>
      </c>
      <c r="J28" s="34">
        <f t="shared" si="0"/>
        <v>0</v>
      </c>
      <c r="K28" s="21">
        <f t="shared" si="1"/>
        <v>26</v>
      </c>
      <c r="L28" s="53">
        <f t="shared" si="2"/>
        <v>26</v>
      </c>
      <c r="M28" s="21">
        <v>10</v>
      </c>
      <c r="N28" s="34"/>
      <c r="O28" s="35"/>
      <c r="P28" s="1" t="s">
        <v>63</v>
      </c>
      <c r="Q28" s="36"/>
    </row>
    <row r="29" spans="1:17" ht="31.5" x14ac:dyDescent="0.25">
      <c r="A29" s="8">
        <v>11</v>
      </c>
      <c r="B29" s="61" t="s">
        <v>110</v>
      </c>
      <c r="C29" s="4">
        <v>24</v>
      </c>
      <c r="D29" s="4">
        <v>2003</v>
      </c>
      <c r="E29" s="4"/>
      <c r="F29" s="5" t="s">
        <v>106</v>
      </c>
      <c r="G29" s="4">
        <v>97.1</v>
      </c>
      <c r="H29" s="63">
        <v>4</v>
      </c>
      <c r="I29" s="34">
        <v>0</v>
      </c>
      <c r="J29" s="34">
        <f t="shared" si="0"/>
        <v>0</v>
      </c>
      <c r="K29" s="21">
        <f t="shared" si="1"/>
        <v>4</v>
      </c>
      <c r="L29" s="53">
        <f t="shared" si="2"/>
        <v>8</v>
      </c>
      <c r="M29" s="21">
        <v>11</v>
      </c>
      <c r="N29" s="34">
        <v>8</v>
      </c>
      <c r="O29" s="35"/>
      <c r="P29" s="1"/>
      <c r="Q29" s="36"/>
    </row>
    <row r="30" spans="1:17" x14ac:dyDescent="0.2">
      <c r="A30" s="30"/>
      <c r="B30" s="30"/>
      <c r="C30" s="30"/>
      <c r="D30" s="30"/>
      <c r="E30" s="30"/>
      <c r="F30" s="30"/>
      <c r="G30" s="30"/>
      <c r="H30" s="30"/>
      <c r="I30" s="30"/>
      <c r="J30" s="65"/>
      <c r="K30" s="30"/>
      <c r="L30" s="30"/>
      <c r="M30" s="30"/>
      <c r="N30" s="30"/>
      <c r="O30" s="30"/>
      <c r="P30" s="30"/>
    </row>
    <row r="31" spans="1:17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7" ht="15.75" x14ac:dyDescent="0.25">
      <c r="A32" s="30"/>
      <c r="B32" s="31" t="s">
        <v>144</v>
      </c>
      <c r="C32" s="31" t="s">
        <v>55</v>
      </c>
      <c r="D32" s="31"/>
      <c r="E32" s="32" t="s">
        <v>145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5.75" x14ac:dyDescent="0.25">
      <c r="A33" s="30"/>
      <c r="B33" s="31"/>
      <c r="C33" s="31"/>
      <c r="D33" s="31"/>
      <c r="E33" s="32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5.75" x14ac:dyDescent="0.25">
      <c r="B34" s="31" t="s">
        <v>146</v>
      </c>
      <c r="C34" s="31" t="s">
        <v>147</v>
      </c>
      <c r="D34" s="31"/>
      <c r="E34" s="32" t="s">
        <v>148</v>
      </c>
    </row>
    <row r="39" spans="1:16" x14ac:dyDescent="0.2">
      <c r="B39" s="30"/>
      <c r="C39" s="30"/>
      <c r="D39" s="30"/>
      <c r="E39" s="30"/>
    </row>
    <row r="40" spans="1:16" x14ac:dyDescent="0.2">
      <c r="B40" s="30"/>
      <c r="C40" s="30"/>
      <c r="D40" s="30"/>
      <c r="E40" s="30"/>
    </row>
  </sheetData>
  <autoFilter ref="A17:Q29" xr:uid="{00000000-0009-0000-0000-000009000000}"/>
  <mergeCells count="34">
    <mergeCell ref="O13:Q13"/>
    <mergeCell ref="A17:A18"/>
    <mergeCell ref="B17:B18"/>
    <mergeCell ref="C17:C18"/>
    <mergeCell ref="D17:D18"/>
    <mergeCell ref="E17:E18"/>
    <mergeCell ref="F17:F18"/>
    <mergeCell ref="K17:K18"/>
    <mergeCell ref="L17:L18"/>
    <mergeCell ref="M17:M18"/>
    <mergeCell ref="N17:N18"/>
    <mergeCell ref="O17:O18"/>
    <mergeCell ref="P17:Q18"/>
    <mergeCell ref="G17:G18"/>
    <mergeCell ref="H17:H18"/>
    <mergeCell ref="I17:J17"/>
    <mergeCell ref="D10:N10"/>
    <mergeCell ref="D11:N11"/>
    <mergeCell ref="D9:N9"/>
    <mergeCell ref="D8:N8"/>
    <mergeCell ref="A1:Q1"/>
    <mergeCell ref="A2:Q2"/>
    <mergeCell ref="A3:Q3"/>
    <mergeCell ref="A4:Q4"/>
    <mergeCell ref="A5:Q5"/>
    <mergeCell ref="O7:Q7"/>
    <mergeCell ref="O8:Q8"/>
    <mergeCell ref="O9:Q9"/>
    <mergeCell ref="O10:Q10"/>
    <mergeCell ref="A7:B7"/>
    <mergeCell ref="A8:B8"/>
    <mergeCell ref="A9:B9"/>
    <mergeCell ref="A11:B11"/>
    <mergeCell ref="A13:B13"/>
  </mergeCells>
  <pageMargins left="0.70866137742996205" right="0.70866137742996205" top="0.74803149700164795" bottom="0.74803149700164795" header="0.31496062874794001" footer="0.314960628747940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Р 63</vt:lpstr>
      <vt:lpstr>Р 63+</vt:lpstr>
      <vt:lpstr>дв 63</vt:lpstr>
      <vt:lpstr>дв 68</vt:lpstr>
      <vt:lpstr>дв 73</vt:lpstr>
      <vt:lpstr>дв 78</vt:lpstr>
      <vt:lpstr>дв 85</vt:lpstr>
      <vt:lpstr>до 95</vt:lpstr>
      <vt:lpstr>дв +95</vt:lpstr>
      <vt:lpstr>эстафета</vt:lpstr>
      <vt:lpstr>командный</vt:lpstr>
      <vt:lpstr>Очки</vt:lpstr>
      <vt:lpstr>Потоки 1 день </vt:lpstr>
      <vt:lpstr>Потоки 2 день</vt:lpstr>
      <vt:lpstr>день 2</vt:lpstr>
      <vt:lpstr>'дв 63'!Область_печати</vt:lpstr>
      <vt:lpstr>командный!Область_печати</vt:lpstr>
      <vt:lpstr>'Потоки 1 день '!Область_печати</vt:lpstr>
      <vt:lpstr>эстафета!Область_печати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2023-05-02T18:58:02Z</dcterms:modified>
</cp:coreProperties>
</file>