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970" windowHeight="6075" tabRatio="500" activeTab="5"/>
  </bookViews>
  <sheets>
    <sheet name="ИД" sheetId="1" r:id="rId1"/>
    <sheet name="ИМ" sheetId="2" r:id="rId2"/>
    <sheet name="СП" sheetId="3" r:id="rId3"/>
    <sheet name="ТР" sheetId="4" r:id="rId4"/>
    <sheet name="ГР" sheetId="5" r:id="rId5"/>
    <sheet name="Командный результат" sheetId="6" r:id="rId6"/>
  </sheets>
  <definedNames>
    <definedName name="Excel_BuiltIn_Print_Area" localSheetId="4">'ГР'!$A$1:$T$40</definedName>
    <definedName name="Excel_BuiltIn_Print_Area" localSheetId="0">'ИД'!$A$1:$T$26</definedName>
    <definedName name="Excel_BuiltIn_Print_Area" localSheetId="1">'ИМ'!$A$1:$T$14</definedName>
    <definedName name="Excel_BuiltIn_Print_Area" localSheetId="5">'Командный результат'!$A$1:$I$24</definedName>
    <definedName name="Excel_BuiltIn_Print_Area" localSheetId="2">'СП'!$A$1:$T$24</definedName>
    <definedName name="Excel_BuiltIn_Print_Area" localSheetId="3">'ТР'!$A$1:$T$32</definedName>
    <definedName name="_xlnm.Print_Titles" localSheetId="4">'ГР'!$4:$5</definedName>
    <definedName name="_xlnm.Print_Titles" localSheetId="0">'ИД'!$9:$10</definedName>
    <definedName name="_xlnm.Print_Titles" localSheetId="1">'ИМ'!$10:$11</definedName>
    <definedName name="_xlnm.Print_Titles" localSheetId="5">'Командный результат'!$8:$8</definedName>
    <definedName name="_xlnm.Print_Titles" localSheetId="2">'СП'!$10:$11</definedName>
    <definedName name="_xlnm.Print_Titles" localSheetId="3">'ТР'!$10:$11</definedName>
    <definedName name="_xlnm.Print_Area" localSheetId="4">'ГР'!$A$1:$T$46</definedName>
    <definedName name="_xlnm.Print_Area" localSheetId="0">'ИД'!$A$1:$T$27</definedName>
    <definedName name="_xlnm.Print_Area" localSheetId="1">'ИМ'!$A$1:$T$18</definedName>
    <definedName name="_xlnm.Print_Area" localSheetId="5">'Командный результат'!$A$1:$I$28</definedName>
    <definedName name="_xlnm.Print_Area" localSheetId="2">'СП'!$A$1:$T$25</definedName>
    <definedName name="_xlnm.Print_Area" localSheetId="3">'ТР'!$A$1:$T$36</definedName>
  </definedNames>
  <calcPr fullCalcOnLoad="1"/>
</workbook>
</file>

<file path=xl/sharedStrings.xml><?xml version="1.0" encoding="utf-8"?>
<sst xmlns="http://schemas.openxmlformats.org/spreadsheetml/2006/main" count="465" uniqueCount="126">
  <si>
    <t>Московские студенческие спортивные игры по спортивной аэробике</t>
  </si>
  <si>
    <t>Соло девушки</t>
  </si>
  <si>
    <t>Артистичность</t>
  </si>
  <si>
    <t>Исполнение</t>
  </si>
  <si>
    <t>Сложность</t>
  </si>
  <si>
    <t>1.</t>
  </si>
  <si>
    <t>4.</t>
  </si>
  <si>
    <t>7.</t>
  </si>
  <si>
    <t>2.</t>
  </si>
  <si>
    <t>5.</t>
  </si>
  <si>
    <t>8.</t>
  </si>
  <si>
    <t>3.</t>
  </si>
  <si>
    <t>6.</t>
  </si>
  <si>
    <t>№</t>
  </si>
  <si>
    <t>Фамилия, Имя</t>
  </si>
  <si>
    <t>ВУЗ</t>
  </si>
  <si>
    <t>СР</t>
  </si>
  <si>
    <t xml:space="preserve">  Сбавки</t>
  </si>
  <si>
    <t>Общий балл</t>
  </si>
  <si>
    <t>Место</t>
  </si>
  <si>
    <t>А1</t>
  </si>
  <si>
    <t>А2</t>
  </si>
  <si>
    <t>А3</t>
  </si>
  <si>
    <t>И1</t>
  </si>
  <si>
    <t>И2</t>
  </si>
  <si>
    <t>И3</t>
  </si>
  <si>
    <t>С1</t>
  </si>
  <si>
    <t>С2</t>
  </si>
  <si>
    <t>Э</t>
  </si>
  <si>
    <t>Л</t>
  </si>
  <si>
    <t>Глав. Судья</t>
  </si>
  <si>
    <t>Штыркова Елена</t>
  </si>
  <si>
    <t>Хромовских Лидия</t>
  </si>
  <si>
    <t>Булва Валерия</t>
  </si>
  <si>
    <t>МГИМО</t>
  </si>
  <si>
    <t>РГСУ</t>
  </si>
  <si>
    <t>МГУ</t>
  </si>
  <si>
    <t xml:space="preserve">Главный судья </t>
  </si>
  <si>
    <t>Михайлова Э.И.</t>
  </si>
  <si>
    <t>Главный секретарь</t>
  </si>
  <si>
    <t>Деревлева Е.Б.</t>
  </si>
  <si>
    <t>Соло юноши</t>
  </si>
  <si>
    <t>МГПУ</t>
  </si>
  <si>
    <t>РУДН</t>
  </si>
  <si>
    <t>Смешанные пары</t>
  </si>
  <si>
    <t>Воронин Юрий</t>
  </si>
  <si>
    <t>Трио</t>
  </si>
  <si>
    <t>Шохолова Дарья</t>
  </si>
  <si>
    <t>Группы</t>
  </si>
  <si>
    <t>Главный судья______________</t>
  </si>
  <si>
    <t>Главный секретарь______________</t>
  </si>
  <si>
    <t>Командный результат</t>
  </si>
  <si>
    <t>Соло "Ж"</t>
  </si>
  <si>
    <t>Соло "М"</t>
  </si>
  <si>
    <t>Пары</t>
  </si>
  <si>
    <t>Штыркова</t>
  </si>
  <si>
    <t>Козлов</t>
  </si>
  <si>
    <t>Лутфуллина</t>
  </si>
  <si>
    <t>Черноусова</t>
  </si>
  <si>
    <t>Шурупов</t>
  </si>
  <si>
    <t>Завизина</t>
  </si>
  <si>
    <t>Исоиш</t>
  </si>
  <si>
    <t>РГГУ</t>
  </si>
  <si>
    <t>Заякина</t>
  </si>
  <si>
    <t>Исеева</t>
  </si>
  <si>
    <t>Ястребкова</t>
  </si>
  <si>
    <t>Ананьина</t>
  </si>
  <si>
    <t>Хмарук</t>
  </si>
  <si>
    <t>Гарсеван</t>
  </si>
  <si>
    <t>Духик</t>
  </si>
  <si>
    <t>Булва</t>
  </si>
  <si>
    <t>Дектярева Антонина</t>
  </si>
  <si>
    <t>Павлова Диана</t>
  </si>
  <si>
    <t>Белоусов Алексей</t>
  </si>
  <si>
    <t>Нажегу</t>
  </si>
  <si>
    <t>Нейман</t>
  </si>
  <si>
    <t>Салаватова</t>
  </si>
  <si>
    <t>Степанова</t>
  </si>
  <si>
    <t>Шафеева</t>
  </si>
  <si>
    <t>Клесникова</t>
  </si>
  <si>
    <t>Савина</t>
  </si>
  <si>
    <t>Чухно Н.</t>
  </si>
  <si>
    <t>Чухно О.</t>
  </si>
  <si>
    <t>Матвеева</t>
  </si>
  <si>
    <t>Цветкова</t>
  </si>
  <si>
    <t>Сухова</t>
  </si>
  <si>
    <t>Рыбина</t>
  </si>
  <si>
    <t>Богачева</t>
  </si>
  <si>
    <t>Епишина</t>
  </si>
  <si>
    <t>Мухина</t>
  </si>
  <si>
    <t>Белоусов</t>
  </si>
  <si>
    <t>Дажаназян Г.</t>
  </si>
  <si>
    <t>Джаназян Д.</t>
  </si>
  <si>
    <t>Соловьев</t>
  </si>
  <si>
    <t>Финансовый Университет</t>
  </si>
  <si>
    <t>ГУЗ</t>
  </si>
  <si>
    <t>РГАУ-МСХА</t>
  </si>
  <si>
    <t>РХТУ</t>
  </si>
  <si>
    <t>14.12.2018                                                                                                                                      г. Москва, ИЕСТ МГПУ</t>
  </si>
  <si>
    <t>г. Москва, ИЕСТ МГПУ</t>
  </si>
  <si>
    <t>Айрапетян</t>
  </si>
  <si>
    <t>Мункуева</t>
  </si>
  <si>
    <t>Калмыкова</t>
  </si>
  <si>
    <t>Ларионова</t>
  </si>
  <si>
    <t>Шохолова</t>
  </si>
  <si>
    <t>Козлова</t>
  </si>
  <si>
    <t>Гусева</t>
  </si>
  <si>
    <t>Черникова</t>
  </si>
  <si>
    <t>Чудакова</t>
  </si>
  <si>
    <t>Рослякова</t>
  </si>
  <si>
    <t>Носова Алина</t>
  </si>
  <si>
    <t>Остапенко Илья</t>
  </si>
  <si>
    <t>Челышева Елена</t>
  </si>
  <si>
    <t>Плаксин Денис</t>
  </si>
  <si>
    <t>Жебелева Екатерина</t>
  </si>
  <si>
    <t>Краснова Галина</t>
  </si>
  <si>
    <t>Засыпкина Оксана</t>
  </si>
  <si>
    <t>Казакова Ирина</t>
  </si>
  <si>
    <t>НИУ МГСУ</t>
  </si>
  <si>
    <t>МГПУ (нз)</t>
  </si>
  <si>
    <t>МГИМО (НЗ)</t>
  </si>
  <si>
    <t>0.6</t>
  </si>
  <si>
    <t>Севбянова Луиза</t>
  </si>
  <si>
    <t>Савина Алина</t>
  </si>
  <si>
    <t>Чухно Ольга</t>
  </si>
  <si>
    <t>Чухно Надежда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</si>
</sst>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dd/mm/yy"/>
  </numFmts>
  <fonts count="62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 Cyr"/>
      <family val="1"/>
    </font>
    <font>
      <b/>
      <i/>
      <sz val="10"/>
      <color indexed="27"/>
      <name val="Times New Roman Cyr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Arial Cyr"/>
      <family val="2"/>
    </font>
    <font>
      <b/>
      <i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sz val="10"/>
      <name val="Courier New"/>
      <family val="3"/>
    </font>
    <font>
      <b/>
      <sz val="10"/>
      <name val="Arial"/>
      <family val="2"/>
    </font>
    <font>
      <b/>
      <sz val="8"/>
      <name val="Arial"/>
      <family val="2"/>
    </font>
    <font>
      <sz val="10"/>
      <name val="Droid Sans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Times New Roman Cyr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sz val="8"/>
      <name val="Courier New"/>
      <family val="3"/>
    </font>
    <font>
      <b/>
      <sz val="8"/>
      <name val="Arial Cyr"/>
      <family val="2"/>
    </font>
    <font>
      <sz val="9"/>
      <name val="Times New Roman Cyr"/>
      <family val="1"/>
    </font>
    <font>
      <b/>
      <sz val="9"/>
      <color indexed="10"/>
      <name val="Times New Roman Cyr"/>
      <family val="1"/>
    </font>
    <font>
      <b/>
      <i/>
      <sz val="10"/>
      <color indexed="8"/>
      <name val="Times New Roman Cyr"/>
      <family val="1"/>
    </font>
    <font>
      <b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1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2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/>
    </xf>
    <xf numFmtId="1" fontId="14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173" fontId="17" fillId="0" borderId="16" xfId="0" applyNumberFormat="1" applyFont="1" applyFill="1" applyBorder="1" applyAlignment="1">
      <alignment horizontal="center" vertical="center"/>
    </xf>
    <xf numFmtId="173" fontId="17" fillId="0" borderId="17" xfId="0" applyNumberFormat="1" applyFont="1" applyFill="1" applyBorder="1" applyAlignment="1">
      <alignment horizontal="center" vertical="center"/>
    </xf>
    <xf numFmtId="172" fontId="18" fillId="33" borderId="17" xfId="0" applyNumberFormat="1" applyFont="1" applyFill="1" applyBorder="1" applyAlignment="1">
      <alignment horizontal="center" vertical="center"/>
    </xf>
    <xf numFmtId="173" fontId="17" fillId="0" borderId="17" xfId="0" applyNumberFormat="1" applyFont="1" applyBorder="1" applyAlignment="1">
      <alignment horizontal="center" vertical="center"/>
    </xf>
    <xf numFmtId="172" fontId="18" fillId="33" borderId="18" xfId="0" applyNumberFormat="1" applyFont="1" applyFill="1" applyBorder="1" applyAlignment="1">
      <alignment horizontal="center" vertical="center"/>
    </xf>
    <xf numFmtId="173" fontId="17" fillId="0" borderId="16" xfId="0" applyNumberFormat="1" applyFont="1" applyBorder="1" applyAlignment="1">
      <alignment horizontal="center" vertical="center"/>
    </xf>
    <xf numFmtId="173" fontId="17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73" fontId="17" fillId="0" borderId="20" xfId="0" applyNumberFormat="1" applyFont="1" applyFill="1" applyBorder="1" applyAlignment="1">
      <alignment horizontal="center" vertical="center"/>
    </xf>
    <xf numFmtId="2" fontId="19" fillId="33" borderId="21" xfId="0" applyNumberFormat="1" applyFont="1" applyFill="1" applyBorder="1" applyAlignment="1">
      <alignment horizontal="center" vertical="center"/>
    </xf>
    <xf numFmtId="172" fontId="18" fillId="34" borderId="21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3" fontId="17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2" fontId="0" fillId="0" borderId="22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173" fontId="17" fillId="0" borderId="26" xfId="0" applyNumberFormat="1" applyFont="1" applyFill="1" applyBorder="1" applyAlignment="1">
      <alignment horizontal="center" vertical="center"/>
    </xf>
    <xf numFmtId="172" fontId="18" fillId="33" borderId="26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173" fontId="18" fillId="33" borderId="26" xfId="0" applyNumberFormat="1" applyFont="1" applyFill="1" applyBorder="1" applyAlignment="1">
      <alignment horizontal="center" vertical="center"/>
    </xf>
    <xf numFmtId="173" fontId="23" fillId="33" borderId="26" xfId="0" applyNumberFormat="1" applyFont="1" applyFill="1" applyBorder="1" applyAlignment="1">
      <alignment horizontal="center" vertical="center"/>
    </xf>
    <xf numFmtId="2" fontId="19" fillId="33" borderId="26" xfId="0" applyNumberFormat="1" applyFont="1" applyFill="1" applyBorder="1" applyAlignment="1">
      <alignment horizontal="center" vertical="center"/>
    </xf>
    <xf numFmtId="0" fontId="18" fillId="34" borderId="26" xfId="0" applyNumberFormat="1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6" fillId="0" borderId="15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wrapText="1"/>
    </xf>
    <xf numFmtId="0" fontId="16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30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2" fillId="35" borderId="11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2" fillId="35" borderId="13" xfId="0" applyFont="1" applyFill="1" applyBorder="1" applyAlignment="1">
      <alignment wrapText="1"/>
    </xf>
    <xf numFmtId="0" fontId="16" fillId="0" borderId="28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172" fontId="14" fillId="34" borderId="33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18" fillId="34" borderId="34" xfId="0" applyNumberFormat="1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172" fontId="18" fillId="36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2" fontId="24" fillId="37" borderId="0" xfId="0" applyNumberFormat="1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 wrapText="1"/>
    </xf>
    <xf numFmtId="2" fontId="18" fillId="36" borderId="0" xfId="0" applyNumberFormat="1" applyFont="1" applyFill="1" applyBorder="1" applyAlignment="1">
      <alignment horizontal="center" vertical="center"/>
    </xf>
    <xf numFmtId="0" fontId="18" fillId="38" borderId="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2" fontId="0" fillId="0" borderId="22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4" fillId="33" borderId="34" xfId="0" applyFont="1" applyFill="1" applyBorder="1" applyAlignment="1">
      <alignment horizontal="center" vertical="center" wrapText="1" shrinkToFit="1"/>
    </xf>
    <xf numFmtId="172" fontId="1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3" fillId="0" borderId="3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1" fontId="13" fillId="33" borderId="27" xfId="0" applyNumberFormat="1" applyFont="1" applyFill="1" applyBorder="1" applyAlignment="1">
      <alignment horizontal="center" vertical="center"/>
    </xf>
    <xf numFmtId="2" fontId="0" fillId="0" borderId="37" xfId="0" applyNumberFormat="1" applyBorder="1" applyAlignment="1">
      <alignment horizontal="left"/>
    </xf>
    <xf numFmtId="0" fontId="13" fillId="33" borderId="27" xfId="0" applyFont="1" applyFill="1" applyBorder="1" applyAlignment="1">
      <alignment horizontal="center" vertical="center" wrapText="1" shrinkToFit="1"/>
    </xf>
    <xf numFmtId="0" fontId="13" fillId="0" borderId="34" xfId="0" applyFont="1" applyBorder="1" applyAlignment="1">
      <alignment horizontal="center" vertical="center" wrapText="1" shrinkToFit="1"/>
    </xf>
    <xf numFmtId="0" fontId="13" fillId="33" borderId="34" xfId="0" applyFont="1" applyFill="1" applyBorder="1" applyAlignment="1">
      <alignment horizontal="center" vertical="center" wrapText="1" shrinkToFit="1"/>
    </xf>
    <xf numFmtId="0" fontId="13" fillId="33" borderId="27" xfId="0" applyFont="1" applyFill="1" applyBorder="1" applyAlignment="1">
      <alignment horizontal="center" vertical="center"/>
    </xf>
    <xf numFmtId="172" fontId="13" fillId="34" borderId="27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33" borderId="17" xfId="0" applyFont="1" applyFill="1" applyBorder="1" applyAlignment="1">
      <alignment horizontal="center" vertical="center"/>
    </xf>
    <xf numFmtId="172" fontId="18" fillId="33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2" fontId="18" fillId="33" borderId="17" xfId="0" applyNumberFormat="1" applyFont="1" applyFill="1" applyBorder="1" applyAlignment="1">
      <alignment horizontal="center" vertical="center"/>
    </xf>
    <xf numFmtId="0" fontId="18" fillId="34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13" fillId="33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13" fillId="33" borderId="17" xfId="0" applyFont="1" applyFill="1" applyBorder="1" applyAlignment="1">
      <alignment horizontal="center" vertical="center"/>
    </xf>
    <xf numFmtId="172" fontId="13" fillId="34" borderId="1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wrapText="1"/>
    </xf>
    <xf numFmtId="2" fontId="19" fillId="33" borderId="15" xfId="0" applyNumberFormat="1" applyFont="1" applyFill="1" applyBorder="1" applyAlignment="1">
      <alignment horizontal="center" vertical="center"/>
    </xf>
    <xf numFmtId="2" fontId="24" fillId="0" borderId="40" xfId="0" applyNumberFormat="1" applyFont="1" applyFill="1" applyBorder="1" applyAlignment="1">
      <alignment horizontal="center" vertical="center"/>
    </xf>
    <xf numFmtId="0" fontId="18" fillId="33" borderId="34" xfId="0" applyNumberFormat="1" applyFont="1" applyFill="1" applyBorder="1" applyAlignment="1">
      <alignment horizontal="center" vertical="center"/>
    </xf>
    <xf numFmtId="2" fontId="24" fillId="0" borderId="42" xfId="0" applyNumberFormat="1" applyFont="1" applyFill="1" applyBorder="1" applyAlignment="1">
      <alignment horizontal="center" vertical="center"/>
    </xf>
    <xf numFmtId="2" fontId="24" fillId="0" borderId="41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2" fontId="19" fillId="33" borderId="29" xfId="0" applyNumberFormat="1" applyFont="1" applyFill="1" applyBorder="1" applyAlignment="1">
      <alignment horizontal="center" vertical="center"/>
    </xf>
    <xf numFmtId="2" fontId="24" fillId="0" borderId="44" xfId="0" applyNumberFormat="1" applyFont="1" applyBorder="1" applyAlignment="1">
      <alignment horizontal="center" vertical="center"/>
    </xf>
    <xf numFmtId="2" fontId="24" fillId="0" borderId="43" xfId="0" applyNumberFormat="1" applyFont="1" applyBorder="1" applyAlignment="1">
      <alignment horizontal="center" vertical="center"/>
    </xf>
    <xf numFmtId="2" fontId="24" fillId="0" borderId="45" xfId="0" applyNumberFormat="1" applyFont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2" fontId="24" fillId="0" borderId="43" xfId="0" applyNumberFormat="1" applyFont="1" applyFill="1" applyBorder="1" applyAlignment="1">
      <alignment horizontal="center" vertical="center"/>
    </xf>
    <xf numFmtId="2" fontId="24" fillId="0" borderId="44" xfId="0" applyNumberFormat="1" applyFont="1" applyFill="1" applyBorder="1" applyAlignment="1">
      <alignment horizontal="center" vertical="center"/>
    </xf>
    <xf numFmtId="2" fontId="24" fillId="0" borderId="39" xfId="0" applyNumberFormat="1" applyFont="1" applyFill="1" applyBorder="1" applyAlignment="1">
      <alignment horizontal="center" vertical="center"/>
    </xf>
    <xf numFmtId="2" fontId="24" fillId="0" borderId="46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2" fontId="24" fillId="0" borderId="47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center" vertical="center"/>
    </xf>
    <xf numFmtId="0" fontId="18" fillId="34" borderId="15" xfId="0" applyNumberFormat="1" applyFont="1" applyFill="1" applyBorder="1" applyAlignment="1">
      <alignment horizontal="center" vertical="center"/>
    </xf>
    <xf numFmtId="172" fontId="18" fillId="35" borderId="30" xfId="0" applyNumberFormat="1" applyFont="1" applyFill="1" applyBorder="1" applyAlignment="1">
      <alignment horizontal="center" vertical="center"/>
    </xf>
    <xf numFmtId="172" fontId="24" fillId="0" borderId="42" xfId="0" applyNumberFormat="1" applyFont="1" applyFill="1" applyBorder="1" applyAlignment="1">
      <alignment horizontal="center" vertical="center"/>
    </xf>
    <xf numFmtId="172" fontId="24" fillId="0" borderId="41" xfId="0" applyNumberFormat="1" applyFont="1" applyFill="1" applyBorder="1" applyAlignment="1">
      <alignment horizontal="center" vertical="center"/>
    </xf>
    <xf numFmtId="172" fontId="18" fillId="35" borderId="15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" fontId="24" fillId="0" borderId="49" xfId="0" applyNumberFormat="1" applyFont="1" applyFill="1" applyBorder="1" applyAlignment="1">
      <alignment horizontal="center" vertical="center"/>
    </xf>
    <xf numFmtId="2" fontId="19" fillId="35" borderId="15" xfId="0" applyNumberFormat="1" applyFont="1" applyFill="1" applyBorder="1" applyAlignment="1">
      <alignment horizontal="center" vertical="center"/>
    </xf>
    <xf numFmtId="172" fontId="18" fillId="35" borderId="50" xfId="0" applyNumberFormat="1" applyFont="1" applyFill="1" applyBorder="1" applyAlignment="1">
      <alignment horizontal="center" vertical="center"/>
    </xf>
    <xf numFmtId="2" fontId="24" fillId="0" borderId="51" xfId="0" applyNumberFormat="1" applyFont="1" applyFill="1" applyBorder="1" applyAlignment="1">
      <alignment horizontal="center" vertical="center"/>
    </xf>
    <xf numFmtId="172" fontId="24" fillId="0" borderId="52" xfId="0" applyNumberFormat="1" applyFont="1" applyFill="1" applyBorder="1" applyAlignment="1">
      <alignment horizontal="center" vertical="center"/>
    </xf>
    <xf numFmtId="172" fontId="24" fillId="0" borderId="5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9" fillId="35" borderId="36" xfId="0" applyFont="1" applyFill="1" applyBorder="1" applyAlignment="1">
      <alignment horizontal="center" vertical="center"/>
    </xf>
    <xf numFmtId="0" fontId="18" fillId="34" borderId="3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 shrinkToFit="1"/>
    </xf>
    <xf numFmtId="0" fontId="13" fillId="35" borderId="34" xfId="0" applyFont="1" applyFill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174" fontId="10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U26"/>
  <sheetViews>
    <sheetView showGridLines="0" view="pageBreakPreview" zoomScale="130" zoomScaleNormal="80" zoomScaleSheetLayoutView="130" zoomScalePageLayoutView="0" workbookViewId="0" topLeftCell="A10">
      <selection activeCell="E7" sqref="E7:G7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3" width="15.00390625" style="0" customWidth="1"/>
    <col min="4" max="18" width="5.875" style="0" customWidth="1"/>
    <col min="19" max="19" width="7.375" style="1" customWidth="1"/>
    <col min="20" max="20" width="6.75390625" style="2" customWidth="1"/>
  </cols>
  <sheetData>
    <row r="1" spans="1:21" s="4" customFormat="1" ht="39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3"/>
    </row>
    <row r="2" spans="1:21" s="4" customFormat="1" ht="13.5" customHeight="1">
      <c r="A2" s="5"/>
      <c r="B2" s="6"/>
      <c r="C2" s="7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8"/>
      <c r="O2" s="8"/>
      <c r="P2" s="162" t="s">
        <v>98</v>
      </c>
      <c r="Q2" s="162"/>
      <c r="R2" s="162"/>
      <c r="S2" s="162"/>
      <c r="T2" s="162"/>
      <c r="U2" s="9"/>
    </row>
    <row r="3" spans="1:21" s="4" customFormat="1" ht="22.5" customHeight="1">
      <c r="A3" s="5"/>
      <c r="B3" s="10" t="s">
        <v>1</v>
      </c>
      <c r="C3" s="11"/>
      <c r="D3" s="11"/>
      <c r="G3" s="12"/>
      <c r="H3" s="5"/>
      <c r="I3" s="5"/>
      <c r="J3" s="5"/>
      <c r="K3" s="5"/>
      <c r="L3" s="5"/>
      <c r="M3" s="5"/>
      <c r="N3" s="5"/>
      <c r="O3" s="5"/>
      <c r="P3" s="162"/>
      <c r="Q3" s="162"/>
      <c r="R3" s="162"/>
      <c r="S3" s="162"/>
      <c r="T3" s="162"/>
      <c r="U3" s="9"/>
    </row>
    <row r="4" spans="1:21" s="4" customFormat="1" ht="12" customHeight="1">
      <c r="A4" s="5"/>
      <c r="B4" s="13"/>
      <c r="E4" s="14" t="s">
        <v>2</v>
      </c>
      <c r="F4" s="15"/>
      <c r="G4" s="15"/>
      <c r="J4" s="14" t="s">
        <v>3</v>
      </c>
      <c r="M4" s="5"/>
      <c r="N4" s="13" t="s">
        <v>4</v>
      </c>
      <c r="P4" s="5"/>
      <c r="Q4" s="5"/>
      <c r="R4" s="5"/>
      <c r="S4" s="5"/>
      <c r="T4" s="16"/>
      <c r="U4" s="9"/>
    </row>
    <row r="5" spans="1:21" s="4" customFormat="1" ht="12" customHeight="1">
      <c r="A5" s="5"/>
      <c r="B5" s="17"/>
      <c r="C5" s="17"/>
      <c r="D5" s="18" t="s">
        <v>5</v>
      </c>
      <c r="E5" s="163" t="s">
        <v>110</v>
      </c>
      <c r="F5" s="163"/>
      <c r="G5" s="163"/>
      <c r="H5" s="10"/>
      <c r="I5" s="18" t="s">
        <v>6</v>
      </c>
      <c r="J5" s="155" t="s">
        <v>112</v>
      </c>
      <c r="K5" s="155"/>
      <c r="L5" s="155"/>
      <c r="M5" s="18" t="s">
        <v>7</v>
      </c>
      <c r="N5" s="155" t="s">
        <v>115</v>
      </c>
      <c r="O5" s="155"/>
      <c r="P5" s="155"/>
      <c r="Q5" s="20"/>
      <c r="R5" s="20"/>
      <c r="S5" s="20"/>
      <c r="T5" s="20"/>
      <c r="U5" s="20"/>
    </row>
    <row r="6" spans="1:21" s="4" customFormat="1" ht="12" customHeight="1">
      <c r="A6" s="21"/>
      <c r="B6" s="17"/>
      <c r="C6" s="18"/>
      <c r="D6" s="18" t="s">
        <v>8</v>
      </c>
      <c r="E6" s="22" t="s">
        <v>111</v>
      </c>
      <c r="F6" s="23"/>
      <c r="G6" s="23"/>
      <c r="H6" s="10"/>
      <c r="I6" s="18" t="s">
        <v>9</v>
      </c>
      <c r="J6" s="155" t="s">
        <v>113</v>
      </c>
      <c r="K6" s="155"/>
      <c r="L6" s="155"/>
      <c r="M6" s="18" t="s">
        <v>10</v>
      </c>
      <c r="N6" s="155" t="s">
        <v>116</v>
      </c>
      <c r="O6" s="155"/>
      <c r="P6" s="155"/>
      <c r="Q6" s="17"/>
      <c r="R6" s="24"/>
      <c r="S6" s="17"/>
      <c r="T6" s="25"/>
      <c r="U6" s="25"/>
    </row>
    <row r="7" spans="1:21" s="4" customFormat="1" ht="12" customHeight="1">
      <c r="A7" s="21"/>
      <c r="B7" s="17"/>
      <c r="C7" s="18"/>
      <c r="D7" s="18" t="s">
        <v>11</v>
      </c>
      <c r="E7" s="155" t="s">
        <v>122</v>
      </c>
      <c r="F7" s="155"/>
      <c r="G7" s="155"/>
      <c r="H7" s="10"/>
      <c r="I7" s="18" t="s">
        <v>12</v>
      </c>
      <c r="J7" s="155" t="s">
        <v>114</v>
      </c>
      <c r="K7" s="155"/>
      <c r="L7" s="155"/>
      <c r="M7" s="26"/>
      <c r="N7" s="26"/>
      <c r="O7" s="27"/>
      <c r="R7" s="28"/>
      <c r="T7" s="29"/>
      <c r="U7" s="29"/>
    </row>
    <row r="8" spans="1:21" s="4" customFormat="1" ht="12" customHeight="1">
      <c r="A8" s="26"/>
      <c r="B8" s="30"/>
      <c r="C8" s="5"/>
      <c r="D8" s="18"/>
      <c r="E8" s="19"/>
      <c r="F8" s="31"/>
      <c r="G8" s="31"/>
      <c r="H8" s="18"/>
      <c r="I8" s="18"/>
      <c r="J8" s="19"/>
      <c r="K8" s="17"/>
      <c r="L8" s="18"/>
      <c r="M8" s="17"/>
      <c r="N8" s="31"/>
      <c r="O8" s="15"/>
      <c r="P8" s="32"/>
      <c r="Q8" s="32"/>
      <c r="R8" s="32"/>
      <c r="S8" s="32"/>
      <c r="T8" s="32"/>
      <c r="U8" s="32"/>
    </row>
    <row r="9" spans="1:20" s="34" customFormat="1" ht="14.25" customHeight="1">
      <c r="A9" s="156" t="s">
        <v>13</v>
      </c>
      <c r="B9" s="157" t="s">
        <v>14</v>
      </c>
      <c r="C9" s="157" t="s">
        <v>15</v>
      </c>
      <c r="D9" s="158" t="s">
        <v>2</v>
      </c>
      <c r="E9" s="158"/>
      <c r="F9" s="158"/>
      <c r="G9" s="159" t="s">
        <v>16</v>
      </c>
      <c r="H9" s="158" t="s">
        <v>3</v>
      </c>
      <c r="I9" s="158"/>
      <c r="J9" s="158"/>
      <c r="K9" s="151" t="s">
        <v>16</v>
      </c>
      <c r="L9" s="152" t="s">
        <v>4</v>
      </c>
      <c r="M9" s="152"/>
      <c r="N9" s="151" t="s">
        <v>16</v>
      </c>
      <c r="O9" s="153" t="s">
        <v>17</v>
      </c>
      <c r="P9" s="153"/>
      <c r="Q9" s="153"/>
      <c r="R9" s="147" t="s">
        <v>16</v>
      </c>
      <c r="S9" s="154" t="s">
        <v>18</v>
      </c>
      <c r="T9" s="146" t="s">
        <v>19</v>
      </c>
    </row>
    <row r="10" spans="1:20" s="34" customFormat="1" ht="23.25" customHeight="1">
      <c r="A10" s="156"/>
      <c r="B10" s="157"/>
      <c r="C10" s="157"/>
      <c r="D10" s="35" t="s">
        <v>20</v>
      </c>
      <c r="E10" s="36" t="s">
        <v>21</v>
      </c>
      <c r="F10" s="36" t="s">
        <v>22</v>
      </c>
      <c r="G10" s="159"/>
      <c r="H10" s="35" t="s">
        <v>23</v>
      </c>
      <c r="I10" s="36" t="s">
        <v>24</v>
      </c>
      <c r="J10" s="36" t="s">
        <v>25</v>
      </c>
      <c r="K10" s="151"/>
      <c r="L10" s="35" t="s">
        <v>26</v>
      </c>
      <c r="M10" s="37" t="s">
        <v>27</v>
      </c>
      <c r="N10" s="151"/>
      <c r="O10" s="38" t="s">
        <v>28</v>
      </c>
      <c r="P10" s="39" t="s">
        <v>29</v>
      </c>
      <c r="Q10" s="40" t="s">
        <v>30</v>
      </c>
      <c r="R10" s="147"/>
      <c r="S10" s="147"/>
      <c r="T10" s="147"/>
    </row>
    <row r="11" spans="1:21" s="56" customFormat="1" ht="17.25" customHeight="1" thickBot="1">
      <c r="A11" s="41">
        <v>1</v>
      </c>
      <c r="B11" s="42" t="s">
        <v>100</v>
      </c>
      <c r="C11" s="43" t="s">
        <v>95</v>
      </c>
      <c r="D11" s="44">
        <v>6.1</v>
      </c>
      <c r="E11" s="45">
        <v>6</v>
      </c>
      <c r="F11" s="45">
        <v>5.9</v>
      </c>
      <c r="G11" s="46">
        <f>(D11+E11+F11)/3</f>
        <v>6</v>
      </c>
      <c r="H11" s="47">
        <v>6.4</v>
      </c>
      <c r="I11" s="47">
        <v>6.2</v>
      </c>
      <c r="J11" s="47">
        <v>6.3</v>
      </c>
      <c r="K11" s="48">
        <f aca="true" t="shared" si="0" ref="K11:K22">(H11+I11+J11)/3</f>
        <v>6.300000000000001</v>
      </c>
      <c r="L11" s="49">
        <v>0.6</v>
      </c>
      <c r="M11" s="50" t="s">
        <v>121</v>
      </c>
      <c r="N11" s="48">
        <v>0.3</v>
      </c>
      <c r="O11" s="51"/>
      <c r="P11" s="45"/>
      <c r="Q11" s="52"/>
      <c r="R11" s="53">
        <f aca="true" t="shared" si="1" ref="R11:R16">(O11/2)+P11+Q11</f>
        <v>0</v>
      </c>
      <c r="S11" s="54">
        <f aca="true" t="shared" si="2" ref="S11:S16">G11+K11+N11-(O11/2)-P11-Q11</f>
        <v>12.600000000000001</v>
      </c>
      <c r="T11" s="55">
        <f>RANK(S11,$S$11:$S$81,0)</f>
        <v>13</v>
      </c>
      <c r="U11" s="34"/>
    </row>
    <row r="12" spans="1:21" s="56" customFormat="1" ht="17.25" customHeight="1" thickBot="1">
      <c r="A12" s="41">
        <v>2</v>
      </c>
      <c r="B12" s="42" t="s">
        <v>101</v>
      </c>
      <c r="C12" s="43" t="s">
        <v>119</v>
      </c>
      <c r="D12" s="45">
        <v>7.4</v>
      </c>
      <c r="E12" s="45">
        <v>7.8</v>
      </c>
      <c r="F12" s="57">
        <v>7.4</v>
      </c>
      <c r="G12" s="46">
        <f aca="true" t="shared" si="3" ref="G12:G22">(D12+E12+F12)/3</f>
        <v>7.533333333333334</v>
      </c>
      <c r="H12" s="44">
        <v>7.6</v>
      </c>
      <c r="I12" s="45">
        <v>7.5</v>
      </c>
      <c r="J12" s="45">
        <v>8</v>
      </c>
      <c r="K12" s="48">
        <f t="shared" si="0"/>
        <v>7.7</v>
      </c>
      <c r="L12" s="44">
        <v>4.1</v>
      </c>
      <c r="M12" s="57">
        <v>4.1</v>
      </c>
      <c r="N12" s="48">
        <f aca="true" t="shared" si="4" ref="N11:N22">(L12+M12)/4</f>
        <v>2.05</v>
      </c>
      <c r="O12" s="51"/>
      <c r="P12" s="45"/>
      <c r="Q12" s="52"/>
      <c r="R12" s="53">
        <f t="shared" si="1"/>
        <v>0</v>
      </c>
      <c r="S12" s="54">
        <f t="shared" si="2"/>
        <v>17.283333333333335</v>
      </c>
      <c r="T12" s="55">
        <f>RANK(S12,$S$11:$S$81,0)</f>
        <v>7</v>
      </c>
      <c r="U12" s="34"/>
    </row>
    <row r="13" spans="1:21" s="58" customFormat="1" ht="17.25" customHeight="1" thickBot="1">
      <c r="A13" s="41">
        <f aca="true" t="shared" si="5" ref="A13:A23">A12+1</f>
        <v>3</v>
      </c>
      <c r="B13" s="42" t="s">
        <v>102</v>
      </c>
      <c r="C13" s="43" t="s">
        <v>62</v>
      </c>
      <c r="D13" s="58">
        <v>6.9</v>
      </c>
      <c r="E13" s="58">
        <v>6.5</v>
      </c>
      <c r="F13" s="58">
        <v>7.5</v>
      </c>
      <c r="G13" s="46">
        <f t="shared" si="3"/>
        <v>6.966666666666666</v>
      </c>
      <c r="H13" s="58">
        <v>7.7</v>
      </c>
      <c r="I13" s="58">
        <v>7.5</v>
      </c>
      <c r="J13" s="145">
        <v>7</v>
      </c>
      <c r="K13" s="48">
        <f t="shared" si="0"/>
        <v>7.3999999999999995</v>
      </c>
      <c r="L13" s="44">
        <v>0.8</v>
      </c>
      <c r="M13" s="57">
        <v>0.8</v>
      </c>
      <c r="N13" s="48">
        <f t="shared" si="4"/>
        <v>0.4</v>
      </c>
      <c r="O13" s="51"/>
      <c r="P13" s="45"/>
      <c r="Q13" s="52"/>
      <c r="R13" s="53">
        <f t="shared" si="1"/>
        <v>0</v>
      </c>
      <c r="S13" s="54">
        <f t="shared" si="2"/>
        <v>14.766666666666666</v>
      </c>
      <c r="T13" s="55">
        <f>RANK(S13,$S$11:$S$81,0)</f>
        <v>11</v>
      </c>
      <c r="U13" s="34"/>
    </row>
    <row r="14" spans="1:21" s="58" customFormat="1" ht="17.25" customHeight="1" thickBot="1">
      <c r="A14" s="41">
        <f t="shared" si="5"/>
        <v>4</v>
      </c>
      <c r="B14" s="42" t="s">
        <v>103</v>
      </c>
      <c r="C14" s="43" t="s">
        <v>96</v>
      </c>
      <c r="D14" s="45">
        <v>7.1</v>
      </c>
      <c r="E14" s="45">
        <v>6.2</v>
      </c>
      <c r="F14" s="57">
        <v>7.4</v>
      </c>
      <c r="G14" s="46">
        <f t="shared" si="3"/>
        <v>6.900000000000001</v>
      </c>
      <c r="H14" s="44">
        <v>6.7</v>
      </c>
      <c r="I14" s="45">
        <v>6.8</v>
      </c>
      <c r="J14" s="45">
        <v>6.9</v>
      </c>
      <c r="K14" s="48">
        <f t="shared" si="0"/>
        <v>6.8</v>
      </c>
      <c r="L14" s="44">
        <v>2.7</v>
      </c>
      <c r="M14" s="57">
        <v>2.7</v>
      </c>
      <c r="N14" s="48">
        <f t="shared" si="4"/>
        <v>1.35</v>
      </c>
      <c r="O14" s="51"/>
      <c r="P14" s="45"/>
      <c r="Q14" s="52"/>
      <c r="R14" s="53">
        <f t="shared" si="1"/>
        <v>0</v>
      </c>
      <c r="S14" s="54">
        <f t="shared" si="2"/>
        <v>15.05</v>
      </c>
      <c r="T14" s="55">
        <f>RANK(S14,$S$11:$S$81,0)</f>
        <v>10</v>
      </c>
      <c r="U14" s="34"/>
    </row>
    <row r="15" spans="1:21" s="58" customFormat="1" ht="17.25" customHeight="1">
      <c r="A15" s="41">
        <f t="shared" si="5"/>
        <v>5</v>
      </c>
      <c r="B15" s="42" t="s">
        <v>104</v>
      </c>
      <c r="C15" s="43" t="s">
        <v>36</v>
      </c>
      <c r="D15" s="45">
        <v>8.1</v>
      </c>
      <c r="E15" s="45">
        <v>8.5</v>
      </c>
      <c r="F15" s="57">
        <v>8</v>
      </c>
      <c r="G15" s="46">
        <f t="shared" si="3"/>
        <v>8.200000000000001</v>
      </c>
      <c r="H15" s="44">
        <v>8.2</v>
      </c>
      <c r="I15" s="45">
        <v>8.1</v>
      </c>
      <c r="J15" s="45">
        <v>8.3</v>
      </c>
      <c r="K15" s="48">
        <f t="shared" si="0"/>
        <v>8.2</v>
      </c>
      <c r="L15" s="44">
        <v>3.4</v>
      </c>
      <c r="M15" s="57">
        <v>3.4</v>
      </c>
      <c r="N15" s="48">
        <f t="shared" si="4"/>
        <v>1.7</v>
      </c>
      <c r="O15" s="51"/>
      <c r="P15" s="45"/>
      <c r="Q15" s="52"/>
      <c r="R15" s="53">
        <f t="shared" si="1"/>
        <v>0</v>
      </c>
      <c r="S15" s="54">
        <f t="shared" si="2"/>
        <v>18.099999999999998</v>
      </c>
      <c r="T15" s="55">
        <f>RANK(S15,$S$11:$S$81,0)</f>
        <v>6</v>
      </c>
      <c r="U15" s="34"/>
    </row>
    <row r="16" spans="1:21" s="58" customFormat="1" ht="17.25" customHeight="1" thickBot="1">
      <c r="A16" s="41">
        <f t="shared" si="5"/>
        <v>6</v>
      </c>
      <c r="B16" s="42" t="s">
        <v>105</v>
      </c>
      <c r="C16" s="59" t="s">
        <v>34</v>
      </c>
      <c r="D16" s="45">
        <v>7.9</v>
      </c>
      <c r="E16" s="45">
        <v>8.2</v>
      </c>
      <c r="F16" s="57">
        <v>7.9</v>
      </c>
      <c r="G16" s="46">
        <f t="shared" si="3"/>
        <v>8</v>
      </c>
      <c r="H16" s="44">
        <v>8.6</v>
      </c>
      <c r="I16" s="45">
        <v>8</v>
      </c>
      <c r="J16" s="45">
        <v>8.7</v>
      </c>
      <c r="K16" s="48">
        <f t="shared" si="0"/>
        <v>8.433333333333334</v>
      </c>
      <c r="L16" s="44">
        <v>4.2</v>
      </c>
      <c r="M16" s="57">
        <v>4.2</v>
      </c>
      <c r="N16" s="48">
        <f t="shared" si="4"/>
        <v>2.1</v>
      </c>
      <c r="O16" s="51"/>
      <c r="P16" s="45"/>
      <c r="Q16" s="52"/>
      <c r="R16" s="53">
        <f t="shared" si="1"/>
        <v>0</v>
      </c>
      <c r="S16" s="54">
        <f t="shared" si="2"/>
        <v>18.533333333333335</v>
      </c>
      <c r="T16" s="55">
        <f>RANK(S16,$S$11:$S$81,0)</f>
        <v>4</v>
      </c>
      <c r="U16" s="34"/>
    </row>
    <row r="17" spans="1:20" ht="13.5" thickBot="1">
      <c r="A17" s="41">
        <f t="shared" si="5"/>
        <v>7</v>
      </c>
      <c r="B17" s="42" t="s">
        <v>106</v>
      </c>
      <c r="C17" s="43" t="s">
        <v>35</v>
      </c>
      <c r="D17" s="44">
        <v>6.6</v>
      </c>
      <c r="E17" s="45">
        <v>6.1</v>
      </c>
      <c r="F17" s="57">
        <v>6.9</v>
      </c>
      <c r="G17" s="46">
        <f t="shared" si="3"/>
        <v>6.533333333333334</v>
      </c>
      <c r="H17" s="44">
        <v>7.4</v>
      </c>
      <c r="I17" s="45">
        <v>6.5</v>
      </c>
      <c r="J17" s="45">
        <v>6.5</v>
      </c>
      <c r="K17" s="48">
        <f t="shared" si="0"/>
        <v>6.8</v>
      </c>
      <c r="L17" s="44">
        <v>2.6</v>
      </c>
      <c r="M17" s="57">
        <v>2.6</v>
      </c>
      <c r="N17" s="48">
        <f t="shared" si="4"/>
        <v>1.3</v>
      </c>
      <c r="O17" s="51"/>
      <c r="P17" s="45"/>
      <c r="Q17" s="52"/>
      <c r="R17" s="53">
        <f aca="true" t="shared" si="6" ref="R17:R22">(O17/2)+P17+Q17</f>
        <v>0</v>
      </c>
      <c r="S17" s="54">
        <f aca="true" t="shared" si="7" ref="S17:S22">G17+K17+N17-(O17/2)-P17-Q17</f>
        <v>14.633333333333335</v>
      </c>
      <c r="T17" s="55">
        <f>RANK(S17,$S$11:$S$81,0)</f>
        <v>12</v>
      </c>
    </row>
    <row r="18" spans="1:20" ht="13.5" thickBot="1">
      <c r="A18" s="41">
        <f t="shared" si="5"/>
        <v>8</v>
      </c>
      <c r="B18" s="42" t="s">
        <v>107</v>
      </c>
      <c r="C18" s="43" t="s">
        <v>97</v>
      </c>
      <c r="D18" s="44">
        <v>8.2</v>
      </c>
      <c r="E18" s="45">
        <v>8</v>
      </c>
      <c r="F18" s="57">
        <v>8</v>
      </c>
      <c r="G18" s="46">
        <f t="shared" si="3"/>
        <v>8.066666666666666</v>
      </c>
      <c r="H18" s="44">
        <v>8.4</v>
      </c>
      <c r="I18" s="45">
        <v>8.5</v>
      </c>
      <c r="J18" s="45">
        <v>8.5</v>
      </c>
      <c r="K18" s="48">
        <f t="shared" si="0"/>
        <v>8.466666666666667</v>
      </c>
      <c r="L18" s="44">
        <v>5.2</v>
      </c>
      <c r="M18" s="57">
        <v>5.2</v>
      </c>
      <c r="N18" s="48">
        <f t="shared" si="4"/>
        <v>2.6</v>
      </c>
      <c r="O18" s="51"/>
      <c r="P18" s="45"/>
      <c r="Q18" s="52"/>
      <c r="R18" s="53">
        <f t="shared" si="6"/>
        <v>0</v>
      </c>
      <c r="S18" s="54">
        <f t="shared" si="7"/>
        <v>19.133333333333333</v>
      </c>
      <c r="T18" s="55">
        <f>RANK(S18,$S$11:$S$81,0)</f>
        <v>2</v>
      </c>
    </row>
    <row r="19" spans="1:21" s="58" customFormat="1" ht="17.25" customHeight="1" thickBot="1">
      <c r="A19" s="41">
        <f t="shared" si="5"/>
        <v>9</v>
      </c>
      <c r="B19" s="42" t="s">
        <v>108</v>
      </c>
      <c r="C19" s="43" t="s">
        <v>42</v>
      </c>
      <c r="D19" s="45">
        <v>8.2</v>
      </c>
      <c r="E19" s="45">
        <v>8.6</v>
      </c>
      <c r="F19" s="57">
        <v>8.3</v>
      </c>
      <c r="G19" s="46">
        <f t="shared" si="3"/>
        <v>8.366666666666665</v>
      </c>
      <c r="H19" s="44">
        <v>8.5</v>
      </c>
      <c r="I19" s="45">
        <v>7.8</v>
      </c>
      <c r="J19" s="45">
        <v>8.6</v>
      </c>
      <c r="K19" s="48">
        <f t="shared" si="0"/>
        <v>8.299999999999999</v>
      </c>
      <c r="L19" s="44">
        <v>3.8</v>
      </c>
      <c r="M19" s="57">
        <v>3.8</v>
      </c>
      <c r="N19" s="48">
        <f t="shared" si="4"/>
        <v>1.9</v>
      </c>
      <c r="O19" s="51"/>
      <c r="P19" s="45"/>
      <c r="Q19" s="52"/>
      <c r="R19" s="53">
        <f t="shared" si="6"/>
        <v>0</v>
      </c>
      <c r="S19" s="54">
        <f t="shared" si="7"/>
        <v>18.566666666666663</v>
      </c>
      <c r="T19" s="55">
        <f>RANK(S19,$S$11:$S$81,0)</f>
        <v>3</v>
      </c>
      <c r="U19" s="34"/>
    </row>
    <row r="20" spans="1:21" s="56" customFormat="1" ht="17.25" customHeight="1" thickBot="1">
      <c r="A20" s="41">
        <f t="shared" si="5"/>
        <v>10</v>
      </c>
      <c r="B20" s="42" t="s">
        <v>67</v>
      </c>
      <c r="C20" s="43" t="s">
        <v>118</v>
      </c>
      <c r="D20" s="45">
        <v>8.4</v>
      </c>
      <c r="E20" s="45">
        <v>8.7</v>
      </c>
      <c r="F20" s="57">
        <v>8.3</v>
      </c>
      <c r="G20" s="46">
        <f t="shared" si="3"/>
        <v>8.466666666666667</v>
      </c>
      <c r="H20" s="44">
        <v>8.7</v>
      </c>
      <c r="I20" s="45">
        <v>8.3</v>
      </c>
      <c r="J20" s="45">
        <v>8.7</v>
      </c>
      <c r="K20" s="48">
        <f t="shared" si="0"/>
        <v>8.566666666666666</v>
      </c>
      <c r="L20" s="44">
        <v>5</v>
      </c>
      <c r="M20" s="57">
        <v>5</v>
      </c>
      <c r="N20" s="48">
        <f t="shared" si="4"/>
        <v>2.5</v>
      </c>
      <c r="O20" s="51"/>
      <c r="P20" s="45"/>
      <c r="Q20" s="52"/>
      <c r="R20" s="53">
        <f t="shared" si="6"/>
        <v>0</v>
      </c>
      <c r="S20" s="54">
        <f>G20+K20+N20-(O20/2)-P20-Q20</f>
        <v>19.53333333333333</v>
      </c>
      <c r="T20" s="55">
        <f>RANK(S20,$S$11:$S$81,0)</f>
        <v>1</v>
      </c>
      <c r="U20" s="34"/>
    </row>
    <row r="21" spans="1:20" ht="13.5" thickBot="1">
      <c r="A21" s="41">
        <f t="shared" si="5"/>
        <v>11</v>
      </c>
      <c r="B21" s="42" t="s">
        <v>109</v>
      </c>
      <c r="C21" s="43" t="s">
        <v>43</v>
      </c>
      <c r="D21" s="45">
        <v>7.7</v>
      </c>
      <c r="E21" s="45">
        <v>7.1</v>
      </c>
      <c r="F21" s="57">
        <v>7.7</v>
      </c>
      <c r="G21" s="46">
        <f t="shared" si="3"/>
        <v>7.5</v>
      </c>
      <c r="H21" s="44">
        <v>7.6</v>
      </c>
      <c r="I21" s="45">
        <v>7.5</v>
      </c>
      <c r="J21" s="45">
        <v>7.2</v>
      </c>
      <c r="K21" s="48">
        <f t="shared" si="0"/>
        <v>7.433333333333334</v>
      </c>
      <c r="L21" s="44">
        <v>2.1</v>
      </c>
      <c r="M21" s="57">
        <v>2.1</v>
      </c>
      <c r="N21" s="48">
        <f t="shared" si="4"/>
        <v>1.05</v>
      </c>
      <c r="O21" s="51"/>
      <c r="P21" s="45"/>
      <c r="Q21" s="52"/>
      <c r="R21" s="53">
        <f t="shared" si="6"/>
        <v>0</v>
      </c>
      <c r="S21" s="54">
        <f t="shared" si="7"/>
        <v>15.983333333333334</v>
      </c>
      <c r="T21" s="55">
        <f>RANK(S21,$S$11:$S$81,0)</f>
        <v>9</v>
      </c>
    </row>
    <row r="22" spans="1:20" ht="18.75" customHeight="1" thickBot="1">
      <c r="A22" s="41">
        <f t="shared" si="5"/>
        <v>12</v>
      </c>
      <c r="B22" s="42" t="s">
        <v>70</v>
      </c>
      <c r="C22" s="59" t="s">
        <v>120</v>
      </c>
      <c r="D22" s="45">
        <v>7.8</v>
      </c>
      <c r="E22" s="45">
        <v>8.2</v>
      </c>
      <c r="F22" s="57">
        <v>8</v>
      </c>
      <c r="G22" s="46">
        <f t="shared" si="3"/>
        <v>8</v>
      </c>
      <c r="H22" s="44">
        <v>8.2</v>
      </c>
      <c r="I22" s="45">
        <v>7.9</v>
      </c>
      <c r="J22" s="45">
        <v>8.4</v>
      </c>
      <c r="K22" s="48">
        <f t="shared" si="0"/>
        <v>8.166666666666666</v>
      </c>
      <c r="L22" s="44">
        <v>4.1</v>
      </c>
      <c r="M22" s="57">
        <v>4.1</v>
      </c>
      <c r="N22" s="48">
        <f t="shared" si="4"/>
        <v>2.05</v>
      </c>
      <c r="O22" s="51"/>
      <c r="P22" s="45"/>
      <c r="Q22" s="52"/>
      <c r="R22" s="53">
        <f t="shared" si="6"/>
        <v>0</v>
      </c>
      <c r="S22" s="54">
        <f t="shared" si="7"/>
        <v>18.216666666666665</v>
      </c>
      <c r="T22" s="55">
        <f>RANK(S22,$S$11:$S$81,0)</f>
        <v>5</v>
      </c>
    </row>
    <row r="23" spans="1:20" ht="25.5">
      <c r="A23" s="41">
        <f t="shared" si="5"/>
        <v>13</v>
      </c>
      <c r="B23" s="42" t="s">
        <v>117</v>
      </c>
      <c r="C23" s="59" t="s">
        <v>94</v>
      </c>
      <c r="D23" s="45">
        <v>6.9</v>
      </c>
      <c r="E23" s="45">
        <v>7.7</v>
      </c>
      <c r="F23" s="57">
        <v>7.7</v>
      </c>
      <c r="G23" s="46">
        <f>(D23+E23+F23)/3</f>
        <v>7.433333333333334</v>
      </c>
      <c r="H23" s="44">
        <v>7.7</v>
      </c>
      <c r="I23" s="45">
        <v>7.3</v>
      </c>
      <c r="J23" s="45">
        <v>8</v>
      </c>
      <c r="K23" s="48">
        <f>(H23+I23+J23)/3</f>
        <v>7.666666666666667</v>
      </c>
      <c r="L23" s="44">
        <v>1.8</v>
      </c>
      <c r="M23" s="57">
        <v>1.8</v>
      </c>
      <c r="N23" s="48">
        <f>(L23+M23)/4</f>
        <v>0.9</v>
      </c>
      <c r="O23" s="51"/>
      <c r="P23" s="45"/>
      <c r="Q23" s="52"/>
      <c r="R23" s="53">
        <f>(O23/2)+P23+Q23</f>
        <v>0</v>
      </c>
      <c r="S23" s="54">
        <f>G23+K23+N23-(O23/2)-P23-Q23</f>
        <v>16</v>
      </c>
      <c r="T23" s="55">
        <f>RANK(S23,$S$11:$S$81,0)</f>
        <v>8</v>
      </c>
    </row>
    <row r="25" spans="3:20" ht="12.75">
      <c r="C25" s="148" t="s">
        <v>37</v>
      </c>
      <c r="D25" s="148"/>
      <c r="E25" s="148"/>
      <c r="F25" s="149"/>
      <c r="G25" s="149"/>
      <c r="H25" s="149"/>
      <c r="I25" s="149"/>
      <c r="J25" s="149"/>
      <c r="K25" s="150" t="s">
        <v>38</v>
      </c>
      <c r="L25" s="150"/>
      <c r="M25" s="150"/>
      <c r="N25" s="150"/>
      <c r="O25" s="150"/>
      <c r="P25" s="150"/>
      <c r="S25"/>
      <c r="T25"/>
    </row>
    <row r="26" spans="3:20" ht="12.75">
      <c r="C26" s="148" t="s">
        <v>39</v>
      </c>
      <c r="D26" s="148"/>
      <c r="E26" s="148"/>
      <c r="F26" s="149"/>
      <c r="G26" s="149"/>
      <c r="H26" s="149"/>
      <c r="I26" s="149"/>
      <c r="J26" s="149"/>
      <c r="K26" s="150" t="s">
        <v>40</v>
      </c>
      <c r="L26" s="150"/>
      <c r="M26" s="150"/>
      <c r="N26" s="150"/>
      <c r="O26" s="150"/>
      <c r="S26"/>
      <c r="T26"/>
    </row>
  </sheetData>
  <sheetProtection selectLockedCells="1" selectUnlockedCells="1"/>
  <mergeCells count="29">
    <mergeCell ref="A1:T1"/>
    <mergeCell ref="D2:M2"/>
    <mergeCell ref="P2:T3"/>
    <mergeCell ref="E5:G5"/>
    <mergeCell ref="J5:L5"/>
    <mergeCell ref="N5:P5"/>
    <mergeCell ref="A9:A10"/>
    <mergeCell ref="B9:B10"/>
    <mergeCell ref="C9:C10"/>
    <mergeCell ref="D9:F9"/>
    <mergeCell ref="G9:G10"/>
    <mergeCell ref="H9:J9"/>
    <mergeCell ref="O9:Q9"/>
    <mergeCell ref="R9:R10"/>
    <mergeCell ref="S9:S10"/>
    <mergeCell ref="J6:L6"/>
    <mergeCell ref="N6:P6"/>
    <mergeCell ref="E7:G7"/>
    <mergeCell ref="J7:L7"/>
    <mergeCell ref="T9:T10"/>
    <mergeCell ref="C25:E25"/>
    <mergeCell ref="F25:J25"/>
    <mergeCell ref="K25:P25"/>
    <mergeCell ref="C26:E26"/>
    <mergeCell ref="F26:J26"/>
    <mergeCell ref="K26:O26"/>
    <mergeCell ref="K9:K10"/>
    <mergeCell ref="L9:M9"/>
    <mergeCell ref="N9:N10"/>
  </mergeCells>
  <printOptions/>
  <pageMargins left="0.2701388888888889" right="0.1597222222222222" top="0.6902777777777778" bottom="0.1597222222222222" header="0.5118055555555555" footer="0.511805555555555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U18"/>
  <sheetViews>
    <sheetView showGridLines="0" view="pageBreakPreview" zoomScaleNormal="80" zoomScaleSheetLayoutView="100" zoomScalePageLayoutView="0" workbookViewId="0" topLeftCell="A1">
      <selection activeCell="D8" sqref="D8:F8"/>
    </sheetView>
  </sheetViews>
  <sheetFormatPr defaultColWidth="9.00390625" defaultRowHeight="12.75" customHeight="1"/>
  <cols>
    <col min="1" max="1" width="3.125" style="0" customWidth="1"/>
    <col min="2" max="2" width="21.125" style="0" customWidth="1"/>
    <col min="3" max="3" width="15.00390625" style="0" customWidth="1"/>
    <col min="4" max="18" width="5.875" style="0" customWidth="1"/>
    <col min="19" max="19" width="6.875" style="1" customWidth="1"/>
    <col min="20" max="20" width="6.75390625" style="2" customWidth="1"/>
  </cols>
  <sheetData>
    <row r="1" spans="1:21" s="64" customFormat="1" ht="2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63"/>
    </row>
    <row r="2" spans="1:21" s="4" customFormat="1" ht="36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3"/>
    </row>
    <row r="3" spans="1:21" s="4" customFormat="1" ht="18.75" customHeight="1">
      <c r="A3" s="6"/>
      <c r="B3" s="7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8"/>
      <c r="N3" s="8"/>
      <c r="O3" s="162" t="s">
        <v>98</v>
      </c>
      <c r="P3" s="162"/>
      <c r="Q3" s="162"/>
      <c r="R3" s="162"/>
      <c r="S3" s="162"/>
      <c r="T3" s="9"/>
      <c r="U3" s="9"/>
    </row>
    <row r="4" spans="2:21" s="4" customFormat="1" ht="13.5" customHeight="1">
      <c r="B4" s="13" t="s">
        <v>41</v>
      </c>
      <c r="C4" s="11"/>
      <c r="F4" s="12"/>
      <c r="G4" s="5"/>
      <c r="H4" s="5"/>
      <c r="I4" s="5"/>
      <c r="J4" s="5"/>
      <c r="K4" s="5"/>
      <c r="L4" s="5"/>
      <c r="M4" s="5"/>
      <c r="N4" s="5"/>
      <c r="O4" s="162"/>
      <c r="P4" s="162"/>
      <c r="Q4" s="162"/>
      <c r="R4" s="162"/>
      <c r="S4" s="162"/>
      <c r="T4" s="9"/>
      <c r="U4" s="9"/>
    </row>
    <row r="5" spans="1:21" s="4" customFormat="1" ht="12" customHeight="1">
      <c r="A5" s="5"/>
      <c r="B5" s="13"/>
      <c r="D5" s="14" t="s">
        <v>2</v>
      </c>
      <c r="E5" s="15"/>
      <c r="F5" s="15"/>
      <c r="I5" s="14" t="s">
        <v>3</v>
      </c>
      <c r="L5" s="5"/>
      <c r="M5" s="13" t="s">
        <v>4</v>
      </c>
      <c r="O5" s="5"/>
      <c r="P5" s="5"/>
      <c r="Q5" s="5"/>
      <c r="R5" s="5"/>
      <c r="S5" s="16"/>
      <c r="T5" s="9"/>
      <c r="U5" s="9"/>
    </row>
    <row r="6" spans="1:21" s="4" customFormat="1" ht="12" customHeight="1">
      <c r="A6" s="5"/>
      <c r="B6" s="17"/>
      <c r="C6" s="18" t="s">
        <v>5</v>
      </c>
      <c r="D6" s="163" t="s">
        <v>110</v>
      </c>
      <c r="E6" s="163"/>
      <c r="F6" s="163"/>
      <c r="G6" s="10"/>
      <c r="H6" s="18" t="s">
        <v>6</v>
      </c>
      <c r="I6" s="155" t="s">
        <v>112</v>
      </c>
      <c r="J6" s="155"/>
      <c r="K6" s="155"/>
      <c r="L6" s="18" t="s">
        <v>7</v>
      </c>
      <c r="M6" s="155" t="s">
        <v>115</v>
      </c>
      <c r="N6" s="155"/>
      <c r="O6" s="155"/>
      <c r="P6" s="20"/>
      <c r="Q6" s="20"/>
      <c r="R6" s="20"/>
      <c r="S6" s="20"/>
      <c r="T6" s="20"/>
      <c r="U6" s="65"/>
    </row>
    <row r="7" spans="1:21" s="4" customFormat="1" ht="12" customHeight="1">
      <c r="A7" s="21"/>
      <c r="B7" s="17"/>
      <c r="C7" s="18" t="s">
        <v>8</v>
      </c>
      <c r="D7" s="22" t="s">
        <v>111</v>
      </c>
      <c r="E7" s="23"/>
      <c r="F7" s="23"/>
      <c r="G7" s="10"/>
      <c r="H7" s="18" t="s">
        <v>9</v>
      </c>
      <c r="I7" s="155" t="s">
        <v>113</v>
      </c>
      <c r="J7" s="155"/>
      <c r="K7" s="155"/>
      <c r="L7" s="18" t="s">
        <v>10</v>
      </c>
      <c r="M7" s="155" t="s">
        <v>116</v>
      </c>
      <c r="N7" s="155"/>
      <c r="O7" s="155"/>
      <c r="P7" s="17"/>
      <c r="Q7" s="24"/>
      <c r="R7" s="17"/>
      <c r="S7" s="25"/>
      <c r="T7" s="25"/>
      <c r="U7" s="29"/>
    </row>
    <row r="8" spans="1:21" s="4" customFormat="1" ht="12" customHeight="1">
      <c r="A8" s="21"/>
      <c r="B8" s="17"/>
      <c r="C8" s="18" t="s">
        <v>11</v>
      </c>
      <c r="D8" s="155" t="s">
        <v>122</v>
      </c>
      <c r="E8" s="155"/>
      <c r="F8" s="155"/>
      <c r="G8" s="10"/>
      <c r="H8" s="18" t="s">
        <v>12</v>
      </c>
      <c r="I8" s="155" t="s">
        <v>114</v>
      </c>
      <c r="J8" s="155"/>
      <c r="K8" s="155"/>
      <c r="L8" s="26"/>
      <c r="M8" s="26"/>
      <c r="N8" s="27"/>
      <c r="Q8" s="28"/>
      <c r="S8" s="29"/>
      <c r="T8" s="29"/>
      <c r="U8" s="29"/>
    </row>
    <row r="9" spans="1:21" s="4" customFormat="1" ht="12" customHeight="1">
      <c r="A9" s="26"/>
      <c r="B9" s="30"/>
      <c r="C9" s="5"/>
      <c r="D9" s="18"/>
      <c r="E9" s="19"/>
      <c r="F9" s="66"/>
      <c r="G9" s="66"/>
      <c r="H9" s="18"/>
      <c r="I9" s="18"/>
      <c r="J9" s="67"/>
      <c r="L9" s="18"/>
      <c r="M9" s="17"/>
      <c r="N9" s="31"/>
      <c r="O9" s="15"/>
      <c r="P9" s="32"/>
      <c r="Q9" s="32"/>
      <c r="R9" s="32"/>
      <c r="S9" s="32"/>
      <c r="T9" s="32"/>
      <c r="U9" s="32"/>
    </row>
    <row r="10" spans="1:20" s="34" customFormat="1" ht="14.25" customHeight="1">
      <c r="A10" s="171" t="s">
        <v>13</v>
      </c>
      <c r="B10" s="172" t="s">
        <v>14</v>
      </c>
      <c r="C10" s="173" t="s">
        <v>15</v>
      </c>
      <c r="D10" s="174" t="s">
        <v>2</v>
      </c>
      <c r="E10" s="174"/>
      <c r="F10" s="174"/>
      <c r="G10" s="166" t="s">
        <v>16</v>
      </c>
      <c r="H10" s="174" t="s">
        <v>3</v>
      </c>
      <c r="I10" s="174"/>
      <c r="J10" s="174"/>
      <c r="K10" s="166" t="s">
        <v>16</v>
      </c>
      <c r="L10" s="167" t="s">
        <v>4</v>
      </c>
      <c r="M10" s="167"/>
      <c r="N10" s="166" t="s">
        <v>16</v>
      </c>
      <c r="O10" s="168" t="s">
        <v>17</v>
      </c>
      <c r="P10" s="168"/>
      <c r="Q10" s="168"/>
      <c r="R10" s="169" t="s">
        <v>16</v>
      </c>
      <c r="S10" s="170" t="s">
        <v>18</v>
      </c>
      <c r="T10" s="164" t="s">
        <v>19</v>
      </c>
    </row>
    <row r="11" spans="1:20" s="34" customFormat="1" ht="23.25" customHeight="1">
      <c r="A11" s="171"/>
      <c r="B11" s="172"/>
      <c r="C11" s="173"/>
      <c r="D11" s="68" t="s">
        <v>20</v>
      </c>
      <c r="E11" s="69" t="s">
        <v>21</v>
      </c>
      <c r="F11" s="69" t="s">
        <v>22</v>
      </c>
      <c r="G11" s="166"/>
      <c r="H11" s="68" t="s">
        <v>23</v>
      </c>
      <c r="I11" s="69" t="s">
        <v>24</v>
      </c>
      <c r="J11" s="69" t="s">
        <v>25</v>
      </c>
      <c r="K11" s="166"/>
      <c r="L11" s="68" t="s">
        <v>26</v>
      </c>
      <c r="M11" s="70" t="s">
        <v>27</v>
      </c>
      <c r="N11" s="166"/>
      <c r="O11" s="71" t="s">
        <v>28</v>
      </c>
      <c r="P11" s="72" t="s">
        <v>29</v>
      </c>
      <c r="Q11" s="73" t="s">
        <v>30</v>
      </c>
      <c r="R11" s="169"/>
      <c r="S11" s="170"/>
      <c r="T11" s="164"/>
    </row>
    <row r="12" spans="1:20" s="84" customFormat="1" ht="17.25" customHeight="1">
      <c r="A12" s="74">
        <v>1</v>
      </c>
      <c r="B12" s="42" t="s">
        <v>73</v>
      </c>
      <c r="C12" s="75" t="s">
        <v>42</v>
      </c>
      <c r="D12" s="76">
        <v>7.9</v>
      </c>
      <c r="E12" s="76">
        <v>8.5</v>
      </c>
      <c r="F12" s="76">
        <v>7.9</v>
      </c>
      <c r="G12" s="77">
        <f>(D12+E12+F12)/3</f>
        <v>8.1</v>
      </c>
      <c r="H12" s="76">
        <v>8.2</v>
      </c>
      <c r="I12" s="76">
        <v>8.1</v>
      </c>
      <c r="J12" s="76">
        <v>8.9</v>
      </c>
      <c r="K12" s="77">
        <f>(H12+I12+J12)/3</f>
        <v>8.399999999999999</v>
      </c>
      <c r="L12" s="78">
        <v>5.7</v>
      </c>
      <c r="M12" s="78">
        <v>5.7</v>
      </c>
      <c r="N12" s="48">
        <f>(L12+M12)/4</f>
        <v>2.85</v>
      </c>
      <c r="O12" s="79"/>
      <c r="P12" s="80"/>
      <c r="Q12" s="80"/>
      <c r="R12" s="81">
        <f>(O12/2)+P12+Q12</f>
        <v>0</v>
      </c>
      <c r="S12" s="82">
        <f>SUM(G12,K12,N12)</f>
        <v>19.35</v>
      </c>
      <c r="T12" s="83">
        <f>RANK(S12,$S$12:$S$22,0)</f>
        <v>1</v>
      </c>
    </row>
    <row r="17" spans="2:20" ht="17.25" customHeight="1">
      <c r="B17" s="148" t="s">
        <v>37</v>
      </c>
      <c r="C17" s="148"/>
      <c r="D17" s="148"/>
      <c r="E17" s="149"/>
      <c r="F17" s="149"/>
      <c r="G17" s="149"/>
      <c r="H17" s="149"/>
      <c r="I17" s="149"/>
      <c r="J17" s="150" t="s">
        <v>38</v>
      </c>
      <c r="K17" s="150"/>
      <c r="L17" s="150"/>
      <c r="M17" s="150"/>
      <c r="N17" s="150"/>
      <c r="O17" s="150"/>
      <c r="S17"/>
      <c r="T17"/>
    </row>
    <row r="18" spans="2:20" ht="17.25" customHeight="1">
      <c r="B18" s="148" t="s">
        <v>39</v>
      </c>
      <c r="C18" s="148"/>
      <c r="D18" s="148"/>
      <c r="E18" s="165"/>
      <c r="F18" s="165"/>
      <c r="G18" s="165"/>
      <c r="H18" s="165"/>
      <c r="I18" s="165"/>
      <c r="J18" s="150" t="s">
        <v>40</v>
      </c>
      <c r="K18" s="150"/>
      <c r="L18" s="150"/>
      <c r="M18" s="150"/>
      <c r="N18" s="150"/>
      <c r="S18"/>
      <c r="T18"/>
    </row>
  </sheetData>
  <sheetProtection selectLockedCells="1" selectUnlockedCells="1"/>
  <mergeCells count="30">
    <mergeCell ref="A1:T1"/>
    <mergeCell ref="A2:T2"/>
    <mergeCell ref="C3:L3"/>
    <mergeCell ref="O3:S4"/>
    <mergeCell ref="D6:F6"/>
    <mergeCell ref="I6:K6"/>
    <mergeCell ref="M6:O6"/>
    <mergeCell ref="A10:A11"/>
    <mergeCell ref="B10:B11"/>
    <mergeCell ref="C10:C11"/>
    <mergeCell ref="D10:F10"/>
    <mergeCell ref="G10:G11"/>
    <mergeCell ref="H10:J10"/>
    <mergeCell ref="O10:Q10"/>
    <mergeCell ref="R10:R11"/>
    <mergeCell ref="S10:S11"/>
    <mergeCell ref="I7:K7"/>
    <mergeCell ref="M7:O7"/>
    <mergeCell ref="D8:F8"/>
    <mergeCell ref="I8:K8"/>
    <mergeCell ref="T10:T11"/>
    <mergeCell ref="B17:D17"/>
    <mergeCell ref="E17:I17"/>
    <mergeCell ref="J17:O17"/>
    <mergeCell ref="B18:D18"/>
    <mergeCell ref="E18:I18"/>
    <mergeCell ref="J18:N18"/>
    <mergeCell ref="K10:K11"/>
    <mergeCell ref="L10:M10"/>
    <mergeCell ref="N10:N11"/>
  </mergeCells>
  <printOptions/>
  <pageMargins left="0.25972222222222224" right="0.1798611111111111" top="0.39375" bottom="0.39375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U24"/>
  <sheetViews>
    <sheetView showGridLines="0" view="pageBreakPreview" zoomScale="130" zoomScaleNormal="80" zoomScaleSheetLayoutView="130" zoomScalePageLayoutView="0" workbookViewId="0" topLeftCell="A2">
      <selection activeCell="C5" sqref="C5:O8"/>
    </sheetView>
  </sheetViews>
  <sheetFormatPr defaultColWidth="9.00390625" defaultRowHeight="12.75"/>
  <cols>
    <col min="1" max="1" width="3.125" style="0" customWidth="1"/>
    <col min="2" max="2" width="23.375" style="0" customWidth="1"/>
    <col min="3" max="3" width="15.00390625" style="0" customWidth="1"/>
    <col min="4" max="4" width="6.25390625" style="0" customWidth="1"/>
    <col min="5" max="12" width="5.875" style="0" customWidth="1"/>
    <col min="13" max="13" width="5.375" style="0" customWidth="1"/>
    <col min="14" max="18" width="5.875" style="0" customWidth="1"/>
    <col min="19" max="19" width="6.875" style="1" customWidth="1"/>
    <col min="20" max="20" width="6.75390625" style="2" customWidth="1"/>
  </cols>
  <sheetData>
    <row r="1" spans="1:21" s="64" customFormat="1" ht="19.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63"/>
    </row>
    <row r="2" spans="1:21" s="4" customFormat="1" ht="20.2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3"/>
    </row>
    <row r="3" spans="1:21" s="4" customFormat="1" ht="21.75" customHeight="1">
      <c r="A3" s="6"/>
      <c r="B3" s="7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8"/>
      <c r="N3" s="8"/>
      <c r="O3" s="162" t="s">
        <v>98</v>
      </c>
      <c r="P3" s="162"/>
      <c r="Q3" s="162"/>
      <c r="R3" s="162"/>
      <c r="S3" s="162"/>
      <c r="T3" s="9"/>
      <c r="U3" s="9"/>
    </row>
    <row r="4" spans="1:21" s="5" customFormat="1" ht="12" customHeight="1">
      <c r="A4" s="4"/>
      <c r="B4" s="13" t="s">
        <v>44</v>
      </c>
      <c r="C4" s="11"/>
      <c r="D4" s="4"/>
      <c r="E4" s="4"/>
      <c r="F4" s="12"/>
      <c r="O4" s="162"/>
      <c r="P4" s="162"/>
      <c r="Q4" s="162"/>
      <c r="R4" s="162"/>
      <c r="S4" s="162"/>
      <c r="T4" s="9"/>
      <c r="U4" s="9"/>
    </row>
    <row r="5" spans="2:21" s="5" customFormat="1" ht="12" customHeight="1">
      <c r="B5" s="13"/>
      <c r="C5" s="4"/>
      <c r="D5" s="14" t="s">
        <v>2</v>
      </c>
      <c r="E5" s="15"/>
      <c r="F5" s="15"/>
      <c r="G5" s="4"/>
      <c r="H5" s="4"/>
      <c r="I5" s="14" t="s">
        <v>3</v>
      </c>
      <c r="J5" s="4"/>
      <c r="K5" s="4"/>
      <c r="M5" s="13" t="s">
        <v>4</v>
      </c>
      <c r="N5" s="4"/>
      <c r="S5" s="16"/>
      <c r="T5" s="9"/>
      <c r="U5" s="9"/>
    </row>
    <row r="6" spans="2:21" s="5" customFormat="1" ht="12" customHeight="1">
      <c r="B6" s="17"/>
      <c r="C6" s="18" t="s">
        <v>5</v>
      </c>
      <c r="D6" s="163" t="s">
        <v>110</v>
      </c>
      <c r="E6" s="163"/>
      <c r="F6" s="163"/>
      <c r="G6" s="10"/>
      <c r="H6" s="18" t="s">
        <v>6</v>
      </c>
      <c r="I6" s="155" t="s">
        <v>112</v>
      </c>
      <c r="J6" s="155"/>
      <c r="K6" s="155"/>
      <c r="L6" s="18" t="s">
        <v>7</v>
      </c>
      <c r="M6" s="155" t="s">
        <v>115</v>
      </c>
      <c r="N6" s="155"/>
      <c r="O6" s="155"/>
      <c r="P6" s="20"/>
      <c r="Q6" s="20"/>
      <c r="R6" s="20"/>
      <c r="S6" s="20"/>
      <c r="T6" s="20"/>
      <c r="U6" s="29"/>
    </row>
    <row r="7" spans="1:21" s="5" customFormat="1" ht="12" customHeight="1">
      <c r="A7" s="21"/>
      <c r="B7" s="17"/>
      <c r="C7" s="18" t="s">
        <v>8</v>
      </c>
      <c r="D7" s="22" t="s">
        <v>111</v>
      </c>
      <c r="E7" s="23"/>
      <c r="F7" s="23"/>
      <c r="G7" s="10"/>
      <c r="H7" s="18" t="s">
        <v>9</v>
      </c>
      <c r="I7" s="155" t="s">
        <v>113</v>
      </c>
      <c r="J7" s="155"/>
      <c r="K7" s="155"/>
      <c r="L7" s="18" t="s">
        <v>10</v>
      </c>
      <c r="M7" s="155" t="s">
        <v>116</v>
      </c>
      <c r="N7" s="155"/>
      <c r="O7" s="155"/>
      <c r="P7" s="17"/>
      <c r="Q7" s="24"/>
      <c r="R7" s="17"/>
      <c r="S7" s="25"/>
      <c r="T7" s="25"/>
      <c r="U7" s="29"/>
    </row>
    <row r="8" spans="1:21" s="5" customFormat="1" ht="12" customHeight="1">
      <c r="A8" s="21"/>
      <c r="B8" s="17"/>
      <c r="C8" s="18" t="s">
        <v>11</v>
      </c>
      <c r="D8" s="155" t="s">
        <v>122</v>
      </c>
      <c r="E8" s="155"/>
      <c r="F8" s="155"/>
      <c r="G8" s="10"/>
      <c r="H8" s="18" t="s">
        <v>12</v>
      </c>
      <c r="I8" s="155" t="s">
        <v>114</v>
      </c>
      <c r="J8" s="155"/>
      <c r="K8" s="155"/>
      <c r="L8" s="26"/>
      <c r="M8" s="26"/>
      <c r="N8" s="27"/>
      <c r="O8" s="4"/>
      <c r="P8" s="4"/>
      <c r="Q8" s="28"/>
      <c r="R8" s="4"/>
      <c r="S8" s="29"/>
      <c r="T8" s="29"/>
      <c r="U8" s="29"/>
    </row>
    <row r="9" spans="1:21" s="4" customFormat="1" ht="12" customHeight="1">
      <c r="A9" s="30"/>
      <c r="B9" s="5"/>
      <c r="C9" s="18"/>
      <c r="D9" s="19"/>
      <c r="E9" s="66"/>
      <c r="G9" s="18"/>
      <c r="H9" s="18"/>
      <c r="I9" s="67"/>
      <c r="J9" s="86"/>
      <c r="K9" s="18"/>
      <c r="L9" s="17"/>
      <c r="M9" s="31"/>
      <c r="N9" s="15"/>
      <c r="O9" s="32"/>
      <c r="P9" s="32"/>
      <c r="Q9" s="32"/>
      <c r="R9" s="32"/>
      <c r="S9" s="32"/>
      <c r="T9" s="32"/>
      <c r="U9" s="32"/>
    </row>
    <row r="10" spans="1:20" s="34" customFormat="1" ht="14.25" customHeight="1">
      <c r="A10" s="192" t="s">
        <v>13</v>
      </c>
      <c r="B10" s="192" t="s">
        <v>14</v>
      </c>
      <c r="C10" s="192" t="s">
        <v>15</v>
      </c>
      <c r="D10" s="193" t="s">
        <v>2</v>
      </c>
      <c r="E10" s="193"/>
      <c r="F10" s="193"/>
      <c r="G10" s="188" t="s">
        <v>16</v>
      </c>
      <c r="H10" s="193" t="s">
        <v>3</v>
      </c>
      <c r="I10" s="193"/>
      <c r="J10" s="193"/>
      <c r="K10" s="188" t="s">
        <v>16</v>
      </c>
      <c r="L10" s="189" t="s">
        <v>4</v>
      </c>
      <c r="M10" s="189"/>
      <c r="N10" s="188" t="s">
        <v>16</v>
      </c>
      <c r="O10" s="188" t="s">
        <v>17</v>
      </c>
      <c r="P10" s="188"/>
      <c r="Q10" s="188"/>
      <c r="R10" s="190" t="s">
        <v>16</v>
      </c>
      <c r="S10" s="191" t="s">
        <v>18</v>
      </c>
      <c r="T10" s="186" t="s">
        <v>19</v>
      </c>
    </row>
    <row r="11" spans="1:20" s="34" customFormat="1" ht="23.25" customHeight="1">
      <c r="A11" s="192"/>
      <c r="B11" s="192"/>
      <c r="C11" s="192"/>
      <c r="D11" s="87" t="s">
        <v>20</v>
      </c>
      <c r="E11" s="87" t="s">
        <v>21</v>
      </c>
      <c r="F11" s="87" t="s">
        <v>22</v>
      </c>
      <c r="G11" s="188"/>
      <c r="H11" s="87" t="s">
        <v>23</v>
      </c>
      <c r="I11" s="87" t="s">
        <v>24</v>
      </c>
      <c r="J11" s="87" t="s">
        <v>25</v>
      </c>
      <c r="K11" s="188"/>
      <c r="L11" s="87" t="s">
        <v>26</v>
      </c>
      <c r="M11" s="87" t="s">
        <v>27</v>
      </c>
      <c r="N11" s="188"/>
      <c r="O11" s="88" t="s">
        <v>28</v>
      </c>
      <c r="P11" s="88" t="s">
        <v>29</v>
      </c>
      <c r="Q11" s="89" t="s">
        <v>30</v>
      </c>
      <c r="R11" s="190"/>
      <c r="S11" s="191"/>
      <c r="T11" s="186"/>
    </row>
    <row r="12" spans="1:20" s="56" customFormat="1" ht="12.75">
      <c r="A12" s="184">
        <v>1</v>
      </c>
      <c r="B12" s="90" t="s">
        <v>55</v>
      </c>
      <c r="C12" s="187" t="s">
        <v>36</v>
      </c>
      <c r="D12" s="183">
        <v>7.3</v>
      </c>
      <c r="E12" s="183">
        <v>7.5</v>
      </c>
      <c r="F12" s="183">
        <v>7.8</v>
      </c>
      <c r="G12" s="177">
        <f>(D12+E12+F12)/3</f>
        <v>7.533333333333334</v>
      </c>
      <c r="H12" s="183">
        <v>7.8</v>
      </c>
      <c r="I12" s="183">
        <v>7.8</v>
      </c>
      <c r="J12" s="183">
        <v>8</v>
      </c>
      <c r="K12" s="177">
        <f>(H12+I12+J12)/3</f>
        <v>7.866666666666667</v>
      </c>
      <c r="L12" s="183">
        <v>1.8</v>
      </c>
      <c r="M12" s="183">
        <v>1.8</v>
      </c>
      <c r="N12" s="177">
        <f>(L12+M12)/4</f>
        <v>0.9</v>
      </c>
      <c r="O12" s="178"/>
      <c r="P12" s="178"/>
      <c r="Q12" s="179"/>
      <c r="R12" s="180">
        <f>(O12/2)+Q12+P12</f>
        <v>0</v>
      </c>
      <c r="S12" s="181">
        <f>SUM(G12,K12,N12)-R12</f>
        <v>16.3</v>
      </c>
      <c r="T12" s="176">
        <f>RANK(S12,$S$12:$S$29,0)</f>
        <v>2</v>
      </c>
    </row>
    <row r="13" spans="1:20" s="56" customFormat="1" ht="12.75">
      <c r="A13" s="184"/>
      <c r="B13" s="90" t="s">
        <v>56</v>
      </c>
      <c r="C13" s="187"/>
      <c r="D13" s="183"/>
      <c r="E13" s="183"/>
      <c r="F13" s="183"/>
      <c r="G13" s="177"/>
      <c r="H13" s="183"/>
      <c r="I13" s="183"/>
      <c r="J13" s="183"/>
      <c r="K13" s="177"/>
      <c r="L13" s="183"/>
      <c r="M13" s="183"/>
      <c r="N13" s="177"/>
      <c r="O13" s="178"/>
      <c r="P13" s="178"/>
      <c r="Q13" s="179"/>
      <c r="R13" s="180"/>
      <c r="S13" s="181"/>
      <c r="T13" s="176"/>
    </row>
    <row r="14" spans="1:20" s="84" customFormat="1" ht="12.75">
      <c r="A14" s="184">
        <f>A12+1</f>
        <v>2</v>
      </c>
      <c r="B14" s="91" t="s">
        <v>45</v>
      </c>
      <c r="C14" s="185" t="s">
        <v>118</v>
      </c>
      <c r="D14" s="182">
        <v>7.5</v>
      </c>
      <c r="E14" s="182">
        <v>8</v>
      </c>
      <c r="F14" s="183">
        <v>7.8</v>
      </c>
      <c r="G14" s="177">
        <f>(D14+E14+F14)/3</f>
        <v>7.766666666666667</v>
      </c>
      <c r="H14" s="182">
        <v>7.3</v>
      </c>
      <c r="I14" s="182">
        <v>7.5</v>
      </c>
      <c r="J14" s="183">
        <v>7.6</v>
      </c>
      <c r="K14" s="177">
        <f>(H14+I14+J14)/3</f>
        <v>7.466666666666666</v>
      </c>
      <c r="L14" s="182">
        <v>2.1</v>
      </c>
      <c r="M14" s="182">
        <v>2.1</v>
      </c>
      <c r="N14" s="177">
        <f>(L14+M14)/4</f>
        <v>1.05</v>
      </c>
      <c r="O14" s="178"/>
      <c r="P14" s="178"/>
      <c r="Q14" s="179"/>
      <c r="R14" s="180">
        <f>(O14/2)+Q14+P14</f>
        <v>0</v>
      </c>
      <c r="S14" s="181">
        <f>SUM(G14,K14,N14)-R14</f>
        <v>16.28333333333333</v>
      </c>
      <c r="T14" s="176">
        <f>RANK(S14,$S$12:$S$29,0)</f>
        <v>3</v>
      </c>
    </row>
    <row r="15" spans="1:20" s="84" customFormat="1" ht="12.75">
      <c r="A15" s="184"/>
      <c r="B15" s="91" t="s">
        <v>57</v>
      </c>
      <c r="C15" s="185"/>
      <c r="D15" s="182"/>
      <c r="E15" s="182"/>
      <c r="F15" s="183"/>
      <c r="G15" s="177"/>
      <c r="H15" s="182"/>
      <c r="I15" s="182"/>
      <c r="J15" s="183"/>
      <c r="K15" s="177"/>
      <c r="L15" s="182"/>
      <c r="M15" s="182"/>
      <c r="N15" s="177"/>
      <c r="O15" s="178"/>
      <c r="P15" s="178"/>
      <c r="Q15" s="179"/>
      <c r="R15" s="180"/>
      <c r="S15" s="181"/>
      <c r="T15" s="176"/>
    </row>
    <row r="16" spans="1:20" ht="12.75">
      <c r="A16" s="184">
        <f>A14+1</f>
        <v>3</v>
      </c>
      <c r="B16" s="91" t="s">
        <v>60</v>
      </c>
      <c r="C16" s="185" t="s">
        <v>43</v>
      </c>
      <c r="D16" s="182">
        <v>7.1</v>
      </c>
      <c r="E16" s="182">
        <v>7.6</v>
      </c>
      <c r="F16" s="183">
        <v>7.5</v>
      </c>
      <c r="G16" s="177">
        <f>(D16+E16+F16)/3</f>
        <v>7.3999999999999995</v>
      </c>
      <c r="H16" s="182">
        <v>7.2</v>
      </c>
      <c r="I16" s="182">
        <v>7.1</v>
      </c>
      <c r="J16" s="183">
        <v>7.3</v>
      </c>
      <c r="K16" s="177">
        <f>(H16+I16+J16)/3</f>
        <v>7.2</v>
      </c>
      <c r="L16" s="182">
        <v>1.5</v>
      </c>
      <c r="M16" s="182">
        <v>1.5</v>
      </c>
      <c r="N16" s="177">
        <f>(L16+M16)/4</f>
        <v>0.75</v>
      </c>
      <c r="O16" s="178"/>
      <c r="P16" s="178"/>
      <c r="Q16" s="179"/>
      <c r="R16" s="180">
        <f>(O16/2)+Q16+P16</f>
        <v>0</v>
      </c>
      <c r="S16" s="181">
        <f>SUM(G16,K16,N16)-R16</f>
        <v>15.35</v>
      </c>
      <c r="T16" s="176">
        <f>RANK(S16,$S$12:$S$29,0)</f>
        <v>4</v>
      </c>
    </row>
    <row r="17" spans="1:20" ht="12.75" customHeight="1">
      <c r="A17" s="184"/>
      <c r="B17" s="91" t="s">
        <v>61</v>
      </c>
      <c r="C17" s="185"/>
      <c r="D17" s="182"/>
      <c r="E17" s="182"/>
      <c r="F17" s="183"/>
      <c r="G17" s="177"/>
      <c r="H17" s="182"/>
      <c r="I17" s="182"/>
      <c r="J17" s="183"/>
      <c r="K17" s="177"/>
      <c r="L17" s="182"/>
      <c r="M17" s="182"/>
      <c r="N17" s="177"/>
      <c r="O17" s="178"/>
      <c r="P17" s="178"/>
      <c r="Q17" s="179"/>
      <c r="R17" s="180"/>
      <c r="S17" s="181"/>
      <c r="T17" s="176"/>
    </row>
    <row r="18" spans="1:20" ht="12.75" customHeight="1">
      <c r="A18" s="184">
        <f>A16+1</f>
        <v>4</v>
      </c>
      <c r="B18" s="91" t="s">
        <v>58</v>
      </c>
      <c r="C18" s="185" t="s">
        <v>42</v>
      </c>
      <c r="D18" s="182">
        <v>8.4</v>
      </c>
      <c r="E18" s="182">
        <v>9.5</v>
      </c>
      <c r="F18" s="183">
        <v>8.2</v>
      </c>
      <c r="G18" s="177">
        <f>(D18+E18+F18)/3</f>
        <v>8.7</v>
      </c>
      <c r="H18" s="182">
        <v>8.5</v>
      </c>
      <c r="I18" s="182">
        <v>8.8</v>
      </c>
      <c r="J18" s="183">
        <v>9.3</v>
      </c>
      <c r="K18" s="177">
        <f>(H18+I18+J18)/3</f>
        <v>8.866666666666667</v>
      </c>
      <c r="L18" s="182">
        <v>4.7</v>
      </c>
      <c r="M18" s="182">
        <v>4.7</v>
      </c>
      <c r="N18" s="177">
        <f>(L18+M18)/4</f>
        <v>2.35</v>
      </c>
      <c r="O18" s="178"/>
      <c r="P18" s="178"/>
      <c r="Q18" s="179"/>
      <c r="R18" s="180">
        <f>(O18/2)+Q18+P18</f>
        <v>0</v>
      </c>
      <c r="S18" s="181">
        <f>SUM(G18,K18,N18)-R18</f>
        <v>19.916666666666668</v>
      </c>
      <c r="T18" s="176">
        <f>RANK(S18,$S$12:$S$29,0)</f>
        <v>1</v>
      </c>
    </row>
    <row r="19" spans="1:20" ht="12.75">
      <c r="A19" s="184"/>
      <c r="B19" s="91" t="s">
        <v>59</v>
      </c>
      <c r="C19" s="185"/>
      <c r="D19" s="182"/>
      <c r="E19" s="182"/>
      <c r="F19" s="183"/>
      <c r="G19" s="177"/>
      <c r="H19" s="182"/>
      <c r="I19" s="182"/>
      <c r="J19" s="183"/>
      <c r="K19" s="177"/>
      <c r="L19" s="182"/>
      <c r="M19" s="182"/>
      <c r="N19" s="177"/>
      <c r="O19" s="178"/>
      <c r="P19" s="178"/>
      <c r="Q19" s="179"/>
      <c r="R19" s="180"/>
      <c r="S19" s="181"/>
      <c r="T19" s="176"/>
    </row>
    <row r="22" spans="1:20" ht="12.75">
      <c r="A22" s="132"/>
      <c r="B22" s="133"/>
      <c r="C22" s="134"/>
      <c r="D22" s="135"/>
      <c r="E22" s="135"/>
      <c r="F22" s="136"/>
      <c r="G22" s="137"/>
      <c r="H22" s="138"/>
      <c r="I22" s="138"/>
      <c r="J22" s="139"/>
      <c r="K22" s="137"/>
      <c r="L22" s="138"/>
      <c r="M22" s="138"/>
      <c r="N22" s="137"/>
      <c r="O22" s="140"/>
      <c r="P22" s="140"/>
      <c r="Q22" s="141"/>
      <c r="R22" s="142"/>
      <c r="S22" s="143"/>
      <c r="T22" s="144"/>
    </row>
    <row r="23" spans="2:18" ht="12.75">
      <c r="B23" s="92"/>
      <c r="C23" s="148" t="s">
        <v>37</v>
      </c>
      <c r="D23" s="148"/>
      <c r="E23" s="148"/>
      <c r="F23" s="149"/>
      <c r="G23" s="149"/>
      <c r="H23" s="149"/>
      <c r="I23" s="149"/>
      <c r="J23" s="149"/>
      <c r="K23" s="150" t="s">
        <v>38</v>
      </c>
      <c r="L23" s="150"/>
      <c r="M23" s="150"/>
      <c r="N23" s="150"/>
      <c r="O23" s="150"/>
      <c r="P23" s="150"/>
      <c r="Q23" s="93"/>
      <c r="R23" s="93"/>
    </row>
    <row r="24" spans="3:18" ht="12.75">
      <c r="C24" s="148" t="s">
        <v>39</v>
      </c>
      <c r="D24" s="148"/>
      <c r="E24" s="148"/>
      <c r="F24" s="149"/>
      <c r="G24" s="149"/>
      <c r="H24" s="149"/>
      <c r="I24" s="149"/>
      <c r="J24" s="149"/>
      <c r="K24" s="150" t="s">
        <v>40</v>
      </c>
      <c r="L24" s="150"/>
      <c r="M24" s="150"/>
      <c r="N24" s="150"/>
      <c r="O24" s="150"/>
      <c r="P24" s="93"/>
      <c r="Q24" s="93"/>
      <c r="R24" s="93"/>
    </row>
  </sheetData>
  <sheetProtection selectLockedCells="1" selectUnlockedCells="1"/>
  <mergeCells count="106">
    <mergeCell ref="Q14:Q15"/>
    <mergeCell ref="R14:R15"/>
    <mergeCell ref="S14:S15"/>
    <mergeCell ref="T14:T15"/>
    <mergeCell ref="K14:K15"/>
    <mergeCell ref="L14:L15"/>
    <mergeCell ref="M14:M15"/>
    <mergeCell ref="N14:N15"/>
    <mergeCell ref="O14:O15"/>
    <mergeCell ref="P14:P15"/>
    <mergeCell ref="T18:T19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18:A19"/>
    <mergeCell ref="C18:C19"/>
    <mergeCell ref="D18:D19"/>
    <mergeCell ref="E18:E19"/>
    <mergeCell ref="F18:F19"/>
    <mergeCell ref="G18:G19"/>
    <mergeCell ref="A1:T1"/>
    <mergeCell ref="A2:T2"/>
    <mergeCell ref="C3:L3"/>
    <mergeCell ref="O3:S4"/>
    <mergeCell ref="D6:F6"/>
    <mergeCell ref="I6:K6"/>
    <mergeCell ref="M6:O6"/>
    <mergeCell ref="I7:K7"/>
    <mergeCell ref="M7:O7"/>
    <mergeCell ref="D8:F8"/>
    <mergeCell ref="I8:K8"/>
    <mergeCell ref="A10:A11"/>
    <mergeCell ref="B10:B11"/>
    <mergeCell ref="C10:C11"/>
    <mergeCell ref="D10:F10"/>
    <mergeCell ref="G10:G11"/>
    <mergeCell ref="H10:J10"/>
    <mergeCell ref="K10:K11"/>
    <mergeCell ref="L10:M10"/>
    <mergeCell ref="N10:N11"/>
    <mergeCell ref="O10:Q10"/>
    <mergeCell ref="R10:R11"/>
    <mergeCell ref="S10:S11"/>
    <mergeCell ref="T10:T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A16:A17"/>
    <mergeCell ref="C16:C17"/>
    <mergeCell ref="D16:D17"/>
    <mergeCell ref="E16:E17"/>
    <mergeCell ref="F16:F17"/>
    <mergeCell ref="G16:G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T16:T17"/>
    <mergeCell ref="C23:E23"/>
    <mergeCell ref="F23:J23"/>
    <mergeCell ref="K23:P23"/>
    <mergeCell ref="C24:E24"/>
    <mergeCell ref="F24:J24"/>
    <mergeCell ref="K24:O24"/>
    <mergeCell ref="N16:N17"/>
    <mergeCell ref="O16:O17"/>
    <mergeCell ref="P16:P17"/>
  </mergeCells>
  <printOptions/>
  <pageMargins left="0.25" right="0.25" top="0.39375" bottom="0.39375" header="0.5118055555555555" footer="0.5118055555555555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35"/>
  <sheetViews>
    <sheetView showGridLines="0" view="pageBreakPreview" zoomScaleNormal="80" zoomScaleSheetLayoutView="100" zoomScalePageLayoutView="0" workbookViewId="0" topLeftCell="A10">
      <selection activeCell="D31" sqref="D31"/>
    </sheetView>
  </sheetViews>
  <sheetFormatPr defaultColWidth="9.00390625" defaultRowHeight="12.75"/>
  <cols>
    <col min="1" max="1" width="3.00390625" style="0" customWidth="1"/>
    <col min="2" max="2" width="21.375" style="0" customWidth="1"/>
    <col min="3" max="3" width="12.75390625" style="0" customWidth="1"/>
    <col min="4" max="18" width="5.875" style="0" customWidth="1"/>
    <col min="19" max="19" width="6.875" style="1" customWidth="1"/>
    <col min="20" max="20" width="6.25390625" style="2" customWidth="1"/>
  </cols>
  <sheetData>
    <row r="1" spans="1:21" s="64" customFormat="1" ht="6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63"/>
    </row>
    <row r="2" spans="1:21" s="4" customFormat="1" ht="19.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3"/>
    </row>
    <row r="3" spans="1:21" s="4" customFormat="1" ht="20.25" customHeight="1">
      <c r="A3" s="6"/>
      <c r="B3" s="7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8"/>
      <c r="N3" s="8"/>
      <c r="O3" s="162" t="s">
        <v>98</v>
      </c>
      <c r="P3" s="162"/>
      <c r="Q3" s="162"/>
      <c r="R3" s="162"/>
      <c r="S3" s="162"/>
      <c r="T3" s="9"/>
      <c r="U3" s="9"/>
    </row>
    <row r="4" spans="2:21" s="4" customFormat="1" ht="13.5" customHeight="1">
      <c r="B4" s="13" t="s">
        <v>46</v>
      </c>
      <c r="C4" s="11"/>
      <c r="F4" s="12"/>
      <c r="G4" s="5"/>
      <c r="H4" s="5"/>
      <c r="I4" s="5"/>
      <c r="J4" s="5"/>
      <c r="K4" s="5"/>
      <c r="L4" s="5"/>
      <c r="M4" s="5"/>
      <c r="N4" s="5"/>
      <c r="O4" s="162"/>
      <c r="P4" s="162"/>
      <c r="Q4" s="162"/>
      <c r="R4" s="162"/>
      <c r="S4" s="162"/>
      <c r="T4" s="9"/>
      <c r="U4" s="9"/>
    </row>
    <row r="5" spans="1:21" s="4" customFormat="1" ht="12" customHeight="1">
      <c r="A5" s="5"/>
      <c r="B5" s="13"/>
      <c r="D5" s="14" t="s">
        <v>2</v>
      </c>
      <c r="E5" s="15"/>
      <c r="F5" s="15"/>
      <c r="I5" s="14" t="s">
        <v>3</v>
      </c>
      <c r="L5" s="5"/>
      <c r="M5" s="13" t="s">
        <v>4</v>
      </c>
      <c r="O5" s="5"/>
      <c r="P5" s="5"/>
      <c r="Q5" s="5"/>
      <c r="R5" s="5"/>
      <c r="S5" s="16"/>
      <c r="T5" s="9"/>
      <c r="U5" s="9"/>
    </row>
    <row r="6" spans="1:21" s="4" customFormat="1" ht="12" customHeight="1">
      <c r="A6" s="5"/>
      <c r="B6" s="17"/>
      <c r="C6" s="18" t="s">
        <v>5</v>
      </c>
      <c r="D6" s="163" t="s">
        <v>110</v>
      </c>
      <c r="E6" s="163"/>
      <c r="F6" s="163"/>
      <c r="G6" s="10"/>
      <c r="H6" s="18" t="s">
        <v>6</v>
      </c>
      <c r="I6" s="155" t="s">
        <v>112</v>
      </c>
      <c r="J6" s="155"/>
      <c r="K6" s="155"/>
      <c r="L6" s="18" t="s">
        <v>7</v>
      </c>
      <c r="M6" s="155" t="s">
        <v>115</v>
      </c>
      <c r="N6" s="155"/>
      <c r="O6" s="155"/>
      <c r="P6" s="20"/>
      <c r="Q6" s="20"/>
      <c r="R6" s="20"/>
      <c r="S6" s="20"/>
      <c r="T6" s="20"/>
      <c r="U6" s="20"/>
    </row>
    <row r="7" spans="1:21" s="4" customFormat="1" ht="12" customHeight="1">
      <c r="A7" s="21"/>
      <c r="B7" s="17"/>
      <c r="C7" s="18" t="s">
        <v>8</v>
      </c>
      <c r="D7" s="22" t="s">
        <v>111</v>
      </c>
      <c r="E7" s="23"/>
      <c r="F7" s="23"/>
      <c r="G7" s="10"/>
      <c r="H7" s="18" t="s">
        <v>9</v>
      </c>
      <c r="I7" s="155" t="s">
        <v>113</v>
      </c>
      <c r="J7" s="155"/>
      <c r="K7" s="155"/>
      <c r="L7" s="18" t="s">
        <v>10</v>
      </c>
      <c r="M7" s="155" t="s">
        <v>116</v>
      </c>
      <c r="N7" s="155"/>
      <c r="O7" s="155"/>
      <c r="P7" s="17"/>
      <c r="Q7" s="24"/>
      <c r="R7" s="17"/>
      <c r="S7" s="25"/>
      <c r="T7" s="25"/>
      <c r="U7" s="25"/>
    </row>
    <row r="8" spans="1:21" s="4" customFormat="1" ht="12" customHeight="1">
      <c r="A8" s="21"/>
      <c r="B8" s="17"/>
      <c r="C8" s="18" t="s">
        <v>11</v>
      </c>
      <c r="D8" s="155" t="s">
        <v>122</v>
      </c>
      <c r="E8" s="155"/>
      <c r="F8" s="155"/>
      <c r="G8" s="10"/>
      <c r="H8" s="18" t="s">
        <v>12</v>
      </c>
      <c r="I8" s="155" t="s">
        <v>114</v>
      </c>
      <c r="J8" s="155"/>
      <c r="K8" s="155"/>
      <c r="L8" s="26"/>
      <c r="M8" s="26"/>
      <c r="N8" s="27"/>
      <c r="Q8" s="28"/>
      <c r="S8" s="29"/>
      <c r="T8" s="29"/>
      <c r="U8" s="29"/>
    </row>
    <row r="9" spans="1:21" s="4" customFormat="1" ht="12" customHeight="1" thickBot="1">
      <c r="A9" s="26"/>
      <c r="B9" s="30"/>
      <c r="C9" s="5"/>
      <c r="D9" s="18"/>
      <c r="E9" s="19"/>
      <c r="F9" s="31"/>
      <c r="G9" s="31"/>
      <c r="H9" s="18"/>
      <c r="I9" s="18"/>
      <c r="J9" s="19"/>
      <c r="K9" s="17"/>
      <c r="L9" s="18"/>
      <c r="M9" s="17"/>
      <c r="N9" s="31"/>
      <c r="O9" s="15"/>
      <c r="P9" s="32"/>
      <c r="Q9" s="32"/>
      <c r="R9" s="32"/>
      <c r="S9" s="32"/>
      <c r="T9" s="32"/>
      <c r="U9" s="32"/>
    </row>
    <row r="10" spans="1:20" s="34" customFormat="1" ht="14.25" customHeight="1">
      <c r="A10" s="229" t="s">
        <v>13</v>
      </c>
      <c r="B10" s="230" t="s">
        <v>14</v>
      </c>
      <c r="C10" s="229" t="s">
        <v>15</v>
      </c>
      <c r="D10" s="231" t="s">
        <v>2</v>
      </c>
      <c r="E10" s="231"/>
      <c r="F10" s="231"/>
      <c r="G10" s="226" t="s">
        <v>16</v>
      </c>
      <c r="H10" s="231" t="s">
        <v>3</v>
      </c>
      <c r="I10" s="231"/>
      <c r="J10" s="231"/>
      <c r="K10" s="226" t="s">
        <v>16</v>
      </c>
      <c r="L10" s="167" t="s">
        <v>4</v>
      </c>
      <c r="M10" s="167"/>
      <c r="N10" s="226" t="s">
        <v>16</v>
      </c>
      <c r="O10" s="168" t="s">
        <v>17</v>
      </c>
      <c r="P10" s="168"/>
      <c r="Q10" s="168"/>
      <c r="R10" s="227" t="s">
        <v>16</v>
      </c>
      <c r="S10" s="228" t="s">
        <v>18</v>
      </c>
      <c r="T10" s="222" t="s">
        <v>19</v>
      </c>
    </row>
    <row r="11" spans="1:20" s="34" customFormat="1" ht="23.25" customHeight="1" thickBot="1">
      <c r="A11" s="229"/>
      <c r="B11" s="230"/>
      <c r="C11" s="229"/>
      <c r="D11" s="95" t="s">
        <v>20</v>
      </c>
      <c r="E11" s="96" t="s">
        <v>21</v>
      </c>
      <c r="F11" s="96" t="s">
        <v>22</v>
      </c>
      <c r="G11" s="226"/>
      <c r="H11" s="95" t="s">
        <v>23</v>
      </c>
      <c r="I11" s="96" t="s">
        <v>24</v>
      </c>
      <c r="J11" s="96" t="s">
        <v>25</v>
      </c>
      <c r="K11" s="226"/>
      <c r="L11" s="95" t="s">
        <v>26</v>
      </c>
      <c r="M11" s="97" t="s">
        <v>27</v>
      </c>
      <c r="N11" s="226"/>
      <c r="O11" s="98" t="s">
        <v>28</v>
      </c>
      <c r="P11" s="99" t="s">
        <v>29</v>
      </c>
      <c r="Q11" s="100" t="s">
        <v>30</v>
      </c>
      <c r="R11" s="227"/>
      <c r="S11" s="228"/>
      <c r="T11" s="222"/>
    </row>
    <row r="12" spans="1:20" s="56" customFormat="1" ht="12.75" customHeight="1" thickBot="1">
      <c r="A12" s="223">
        <f>A9+1</f>
        <v>1</v>
      </c>
      <c r="B12" s="101" t="s">
        <v>63</v>
      </c>
      <c r="C12" s="224" t="s">
        <v>62</v>
      </c>
      <c r="D12" s="218">
        <v>6.4</v>
      </c>
      <c r="E12" s="225">
        <v>6.8</v>
      </c>
      <c r="F12" s="225">
        <v>7.4</v>
      </c>
      <c r="G12" s="198">
        <f>(D12+E12+F12)/3</f>
        <v>6.866666666666667</v>
      </c>
      <c r="H12" s="218">
        <v>7.4</v>
      </c>
      <c r="I12" s="225">
        <v>7</v>
      </c>
      <c r="J12" s="225">
        <v>7.5</v>
      </c>
      <c r="K12" s="198">
        <f>(H12+I12+J12)/3</f>
        <v>7.3</v>
      </c>
      <c r="L12" s="218">
        <v>0.7</v>
      </c>
      <c r="M12" s="219">
        <v>0.7</v>
      </c>
      <c r="N12" s="201">
        <f>(L12+M12)/4</f>
        <v>0.35</v>
      </c>
      <c r="O12" s="220"/>
      <c r="P12" s="221"/>
      <c r="Q12" s="213"/>
      <c r="R12" s="209">
        <f>(O12/2)+P12+Q12</f>
        <v>0</v>
      </c>
      <c r="S12" s="203">
        <f>SUM(G12,K12,N12)-R12</f>
        <v>14.516666666666667</v>
      </c>
      <c r="T12" s="55">
        <f>RANK(S12,$S$12:$S$27,0)</f>
        <v>6</v>
      </c>
    </row>
    <row r="13" spans="1:20" s="56" customFormat="1" ht="13.5" thickBot="1">
      <c r="A13" s="223"/>
      <c r="B13" s="102" t="s">
        <v>64</v>
      </c>
      <c r="C13" s="224"/>
      <c r="D13" s="218"/>
      <c r="E13" s="225"/>
      <c r="F13" s="225"/>
      <c r="G13" s="198"/>
      <c r="H13" s="218"/>
      <c r="I13" s="225"/>
      <c r="J13" s="225"/>
      <c r="K13" s="198"/>
      <c r="L13" s="218"/>
      <c r="M13" s="219"/>
      <c r="N13" s="201"/>
      <c r="O13" s="220"/>
      <c r="P13" s="221"/>
      <c r="Q13" s="213"/>
      <c r="R13" s="209"/>
      <c r="S13" s="203"/>
      <c r="T13" s="55"/>
    </row>
    <row r="14" spans="1:20" s="56" customFormat="1" ht="15.75" customHeight="1" thickBot="1">
      <c r="A14" s="223"/>
      <c r="B14" s="103" t="s">
        <v>65</v>
      </c>
      <c r="C14" s="224"/>
      <c r="D14" s="218"/>
      <c r="E14" s="225"/>
      <c r="F14" s="225"/>
      <c r="G14" s="198"/>
      <c r="H14" s="218"/>
      <c r="I14" s="225"/>
      <c r="J14" s="225"/>
      <c r="K14" s="198"/>
      <c r="L14" s="218"/>
      <c r="M14" s="219"/>
      <c r="N14" s="201"/>
      <c r="O14" s="220"/>
      <c r="P14" s="221"/>
      <c r="Q14" s="213"/>
      <c r="R14" s="209"/>
      <c r="S14" s="203"/>
      <c r="T14" s="55"/>
    </row>
    <row r="15" spans="1:20" s="58" customFormat="1" ht="13.5" customHeight="1" thickBot="1">
      <c r="A15" s="214">
        <v>2</v>
      </c>
      <c r="B15" s="102" t="s">
        <v>66</v>
      </c>
      <c r="C15" s="215" t="s">
        <v>118</v>
      </c>
      <c r="D15" s="216">
        <v>7.6</v>
      </c>
      <c r="E15" s="217">
        <v>7.4</v>
      </c>
      <c r="F15" s="217">
        <v>7.7</v>
      </c>
      <c r="G15" s="198">
        <f>(D15+E15+F15)/3</f>
        <v>7.566666666666666</v>
      </c>
      <c r="H15" s="211">
        <v>7.9</v>
      </c>
      <c r="I15" s="210">
        <v>7.8</v>
      </c>
      <c r="J15" s="210">
        <v>8</v>
      </c>
      <c r="K15" s="198">
        <f>(H15+I15+J15)/3</f>
        <v>7.8999999999999995</v>
      </c>
      <c r="L15" s="211">
        <v>2.6</v>
      </c>
      <c r="M15" s="212">
        <v>2.6</v>
      </c>
      <c r="N15" s="201">
        <f>(L15+M15)/4</f>
        <v>1.3</v>
      </c>
      <c r="O15" s="206"/>
      <c r="P15" s="207"/>
      <c r="Q15" s="208"/>
      <c r="R15" s="209">
        <f>(O15/2)+P15+Q15</f>
        <v>0</v>
      </c>
      <c r="S15" s="203">
        <f>SUM(G15,K15,N15)-R15</f>
        <v>16.766666666666666</v>
      </c>
      <c r="T15" s="55">
        <f>RANK(S15,$S$12:$S$27,0)</f>
        <v>4</v>
      </c>
    </row>
    <row r="16" spans="1:20" s="58" customFormat="1" ht="16.5" customHeight="1" thickBot="1">
      <c r="A16" s="214"/>
      <c r="B16" s="102" t="s">
        <v>57</v>
      </c>
      <c r="C16" s="215"/>
      <c r="D16" s="216"/>
      <c r="E16" s="217"/>
      <c r="F16" s="217"/>
      <c r="G16" s="198"/>
      <c r="H16" s="211"/>
      <c r="I16" s="210"/>
      <c r="J16" s="210"/>
      <c r="K16" s="198"/>
      <c r="L16" s="211"/>
      <c r="M16" s="212"/>
      <c r="N16" s="201"/>
      <c r="O16" s="206"/>
      <c r="P16" s="207"/>
      <c r="Q16" s="208"/>
      <c r="R16" s="209"/>
      <c r="S16" s="203"/>
      <c r="T16" s="55"/>
    </row>
    <row r="17" spans="1:20" s="58" customFormat="1" ht="18" customHeight="1" thickBot="1">
      <c r="A17" s="214"/>
      <c r="B17" s="102" t="s">
        <v>67</v>
      </c>
      <c r="C17" s="215"/>
      <c r="D17" s="216"/>
      <c r="E17" s="217"/>
      <c r="F17" s="217"/>
      <c r="G17" s="198"/>
      <c r="H17" s="211"/>
      <c r="I17" s="210"/>
      <c r="J17" s="210"/>
      <c r="K17" s="198"/>
      <c r="L17" s="211"/>
      <c r="M17" s="212"/>
      <c r="N17" s="201"/>
      <c r="O17" s="206"/>
      <c r="P17" s="207"/>
      <c r="Q17" s="208"/>
      <c r="R17" s="209"/>
      <c r="S17" s="203"/>
      <c r="T17" s="55"/>
    </row>
    <row r="18" spans="1:20" ht="19.5" customHeight="1" thickBot="1">
      <c r="A18" s="204">
        <f>A15+1</f>
        <v>3</v>
      </c>
      <c r="B18" s="104" t="s">
        <v>123</v>
      </c>
      <c r="C18" s="205" t="s">
        <v>43</v>
      </c>
      <c r="D18" s="199">
        <v>7.6</v>
      </c>
      <c r="E18" s="197">
        <v>8.5</v>
      </c>
      <c r="F18" s="197">
        <v>8.3</v>
      </c>
      <c r="G18" s="198">
        <f>(D18+E18+F18)/3</f>
        <v>8.133333333333335</v>
      </c>
      <c r="H18" s="199">
        <v>8.7</v>
      </c>
      <c r="I18" s="197">
        <v>8.4</v>
      </c>
      <c r="J18" s="197">
        <v>8.5</v>
      </c>
      <c r="K18" s="198">
        <f>(H18+I18+J18)/3</f>
        <v>8.533333333333333</v>
      </c>
      <c r="L18" s="199">
        <v>3.8</v>
      </c>
      <c r="M18" s="200">
        <v>3.8</v>
      </c>
      <c r="N18" s="201">
        <f>(L18+M18)/4</f>
        <v>1.9</v>
      </c>
      <c r="O18" s="202"/>
      <c r="P18" s="194"/>
      <c r="Q18" s="195"/>
      <c r="R18" s="196">
        <f>(O18/2)+P18+Q18</f>
        <v>0</v>
      </c>
      <c r="S18" s="203">
        <f>SUM(G18,K18,N18)-R18</f>
        <v>18.566666666666666</v>
      </c>
      <c r="T18" s="55">
        <f>RANK(S18,$S$12:$S$27,0)</f>
        <v>2</v>
      </c>
    </row>
    <row r="19" spans="1:20" ht="17.25" customHeight="1" thickBot="1">
      <c r="A19" s="204"/>
      <c r="B19" s="105" t="s">
        <v>124</v>
      </c>
      <c r="C19" s="205"/>
      <c r="D19" s="199"/>
      <c r="E19" s="197"/>
      <c r="F19" s="197"/>
      <c r="G19" s="198"/>
      <c r="H19" s="199"/>
      <c r="I19" s="197"/>
      <c r="J19" s="197"/>
      <c r="K19" s="198"/>
      <c r="L19" s="199"/>
      <c r="M19" s="200"/>
      <c r="N19" s="201"/>
      <c r="O19" s="202"/>
      <c r="P19" s="194"/>
      <c r="Q19" s="195"/>
      <c r="R19" s="196"/>
      <c r="S19" s="203"/>
      <c r="T19" s="55"/>
    </row>
    <row r="20" spans="1:20" ht="16.5" customHeight="1" thickBot="1">
      <c r="A20" s="204"/>
      <c r="B20" s="106" t="s">
        <v>125</v>
      </c>
      <c r="C20" s="205"/>
      <c r="D20" s="199"/>
      <c r="E20" s="197"/>
      <c r="F20" s="197"/>
      <c r="G20" s="198"/>
      <c r="H20" s="199"/>
      <c r="I20" s="197"/>
      <c r="J20" s="197"/>
      <c r="K20" s="198"/>
      <c r="L20" s="199"/>
      <c r="M20" s="200"/>
      <c r="N20" s="201"/>
      <c r="O20" s="202"/>
      <c r="P20" s="194"/>
      <c r="Q20" s="195"/>
      <c r="R20" s="196"/>
      <c r="S20" s="203"/>
      <c r="T20" s="55"/>
    </row>
    <row r="21" spans="1:20" ht="19.5" customHeight="1" thickBot="1">
      <c r="A21" s="204">
        <f>A18+1</f>
        <v>4</v>
      </c>
      <c r="B21" s="101" t="s">
        <v>31</v>
      </c>
      <c r="C21" s="205" t="s">
        <v>36</v>
      </c>
      <c r="D21" s="199">
        <v>7.5</v>
      </c>
      <c r="E21" s="197">
        <v>8.1</v>
      </c>
      <c r="F21" s="197">
        <v>8</v>
      </c>
      <c r="G21" s="198">
        <f>(D21+E21+F21)/3</f>
        <v>7.866666666666667</v>
      </c>
      <c r="H21" s="199">
        <v>8.3</v>
      </c>
      <c r="I21" s="197">
        <v>8.1</v>
      </c>
      <c r="J21" s="197">
        <v>8.3</v>
      </c>
      <c r="K21" s="198">
        <f>(H21+I21+J21)/3</f>
        <v>8.233333333333333</v>
      </c>
      <c r="L21" s="199">
        <v>3.4</v>
      </c>
      <c r="M21" s="200">
        <v>3.4</v>
      </c>
      <c r="N21" s="201">
        <f>(L21+M21)/4</f>
        <v>1.7</v>
      </c>
      <c r="O21" s="202"/>
      <c r="P21" s="194"/>
      <c r="Q21" s="195"/>
      <c r="R21" s="196">
        <f>(O21/2)+P21+Q21</f>
        <v>0</v>
      </c>
      <c r="S21" s="203">
        <f>SUM(G21,K21,N21)-R21</f>
        <v>17.8</v>
      </c>
      <c r="T21" s="55">
        <f>RANK(S21,$S$12:$S$27,0)</f>
        <v>3</v>
      </c>
    </row>
    <row r="22" spans="1:20" ht="17.25" customHeight="1" thickBot="1">
      <c r="A22" s="204"/>
      <c r="B22" s="102" t="s">
        <v>47</v>
      </c>
      <c r="C22" s="205"/>
      <c r="D22" s="199"/>
      <c r="E22" s="197"/>
      <c r="F22" s="197"/>
      <c r="G22" s="198"/>
      <c r="H22" s="199"/>
      <c r="I22" s="197"/>
      <c r="J22" s="197"/>
      <c r="K22" s="198"/>
      <c r="L22" s="199"/>
      <c r="M22" s="200"/>
      <c r="N22" s="201"/>
      <c r="O22" s="202"/>
      <c r="P22" s="194"/>
      <c r="Q22" s="195"/>
      <c r="R22" s="196"/>
      <c r="S22" s="203"/>
      <c r="T22" s="55"/>
    </row>
    <row r="23" spans="1:20" ht="16.5" customHeight="1" thickBot="1">
      <c r="A23" s="204"/>
      <c r="B23" s="103" t="s">
        <v>32</v>
      </c>
      <c r="C23" s="205"/>
      <c r="D23" s="199"/>
      <c r="E23" s="197"/>
      <c r="F23" s="197"/>
      <c r="G23" s="198"/>
      <c r="H23" s="199"/>
      <c r="I23" s="197"/>
      <c r="J23" s="197"/>
      <c r="K23" s="198"/>
      <c r="L23" s="199"/>
      <c r="M23" s="200"/>
      <c r="N23" s="201"/>
      <c r="O23" s="202"/>
      <c r="P23" s="194"/>
      <c r="Q23" s="195"/>
      <c r="R23" s="196"/>
      <c r="S23" s="203"/>
      <c r="T23" s="55"/>
    </row>
    <row r="24" spans="1:20" ht="13.5" thickBot="1">
      <c r="A24" s="204">
        <f>A21+1</f>
        <v>5</v>
      </c>
      <c r="B24" s="104" t="s">
        <v>68</v>
      </c>
      <c r="C24" s="205" t="s">
        <v>42</v>
      </c>
      <c r="D24" s="199">
        <v>8</v>
      </c>
      <c r="E24" s="197">
        <v>9.5</v>
      </c>
      <c r="F24" s="197">
        <v>8.3</v>
      </c>
      <c r="G24" s="198">
        <f>(D24+E24+F24)/3</f>
        <v>8.6</v>
      </c>
      <c r="H24" s="199">
        <v>8.5</v>
      </c>
      <c r="I24" s="197">
        <v>8.6</v>
      </c>
      <c r="J24" s="197">
        <v>9</v>
      </c>
      <c r="K24" s="198">
        <f>(H24+I24+J24)/3</f>
        <v>8.700000000000001</v>
      </c>
      <c r="L24" s="199">
        <v>4.4</v>
      </c>
      <c r="M24" s="200">
        <v>4.4</v>
      </c>
      <c r="N24" s="201">
        <f>(L24+M24)/4</f>
        <v>2.2</v>
      </c>
      <c r="O24" s="202"/>
      <c r="P24" s="194"/>
      <c r="Q24" s="195"/>
      <c r="R24" s="196">
        <f>(O24/2)+P24+Q24</f>
        <v>0</v>
      </c>
      <c r="S24" s="203">
        <f>SUM(G24,K24,N24)-R24</f>
        <v>19.5</v>
      </c>
      <c r="T24" s="55">
        <f>RANK(S24,$S$12:$S$27,0)</f>
        <v>1</v>
      </c>
    </row>
    <row r="25" spans="1:20" ht="13.5" thickBot="1">
      <c r="A25" s="204"/>
      <c r="B25" s="105" t="s">
        <v>69</v>
      </c>
      <c r="C25" s="205"/>
      <c r="D25" s="199"/>
      <c r="E25" s="197"/>
      <c r="F25" s="197"/>
      <c r="G25" s="198"/>
      <c r="H25" s="199"/>
      <c r="I25" s="197"/>
      <c r="J25" s="197"/>
      <c r="K25" s="198"/>
      <c r="L25" s="199"/>
      <c r="M25" s="200"/>
      <c r="N25" s="201"/>
      <c r="O25" s="202"/>
      <c r="P25" s="194"/>
      <c r="Q25" s="195"/>
      <c r="R25" s="196"/>
      <c r="S25" s="203"/>
      <c r="T25" s="55"/>
    </row>
    <row r="26" spans="1:20" ht="28.5" customHeight="1" thickBot="1">
      <c r="A26" s="204"/>
      <c r="B26" s="106" t="s">
        <v>58</v>
      </c>
      <c r="C26" s="205"/>
      <c r="D26" s="199"/>
      <c r="E26" s="197"/>
      <c r="F26" s="197"/>
      <c r="G26" s="198"/>
      <c r="H26" s="199"/>
      <c r="I26" s="197"/>
      <c r="J26" s="197"/>
      <c r="K26" s="198"/>
      <c r="L26" s="199"/>
      <c r="M26" s="200"/>
      <c r="N26" s="201"/>
      <c r="O26" s="202"/>
      <c r="P26" s="194"/>
      <c r="Q26" s="195"/>
      <c r="R26" s="196"/>
      <c r="S26" s="203"/>
      <c r="T26" s="55"/>
    </row>
    <row r="27" spans="1:20" ht="13.5" thickBot="1">
      <c r="A27" s="204">
        <f>A24+1</f>
        <v>6</v>
      </c>
      <c r="B27" s="104" t="s">
        <v>33</v>
      </c>
      <c r="C27" s="205" t="s">
        <v>34</v>
      </c>
      <c r="D27" s="199">
        <v>7.5</v>
      </c>
      <c r="E27" s="197">
        <v>7.9</v>
      </c>
      <c r="F27" s="197">
        <v>7.7</v>
      </c>
      <c r="G27" s="198">
        <f>(D27+E27+F27)/3</f>
        <v>7.7</v>
      </c>
      <c r="H27" s="199">
        <v>7.9</v>
      </c>
      <c r="I27" s="197">
        <v>7.3</v>
      </c>
      <c r="J27" s="197">
        <v>8</v>
      </c>
      <c r="K27" s="198">
        <f>(H27+I27+J27)/3</f>
        <v>7.733333333333333</v>
      </c>
      <c r="L27" s="199">
        <v>1.5</v>
      </c>
      <c r="M27" s="200">
        <v>1.5</v>
      </c>
      <c r="N27" s="201">
        <f>(L27+M27)/4</f>
        <v>0.75</v>
      </c>
      <c r="O27" s="202"/>
      <c r="P27" s="194"/>
      <c r="Q27" s="195"/>
      <c r="R27" s="196">
        <f>(O27/2)+P27+Q27</f>
        <v>0</v>
      </c>
      <c r="S27" s="203">
        <f>SUM(G27,K27,N27)-R27</f>
        <v>16.183333333333334</v>
      </c>
      <c r="T27" s="55">
        <f>RANK(S27,$S$12:$S$27,0)</f>
        <v>5</v>
      </c>
    </row>
    <row r="28" spans="1:20" ht="13.5" thickBot="1">
      <c r="A28" s="204"/>
      <c r="B28" s="105" t="s">
        <v>71</v>
      </c>
      <c r="C28" s="205"/>
      <c r="D28" s="199"/>
      <c r="E28" s="197"/>
      <c r="F28" s="197"/>
      <c r="G28" s="198"/>
      <c r="H28" s="199"/>
      <c r="I28" s="197"/>
      <c r="J28" s="197"/>
      <c r="K28" s="198"/>
      <c r="L28" s="199"/>
      <c r="M28" s="200"/>
      <c r="N28" s="201"/>
      <c r="O28" s="202"/>
      <c r="P28" s="194"/>
      <c r="Q28" s="195"/>
      <c r="R28" s="196"/>
      <c r="S28" s="203"/>
      <c r="T28" s="55"/>
    </row>
    <row r="29" spans="1:20" ht="27.75" customHeight="1" thickBot="1">
      <c r="A29" s="204"/>
      <c r="B29" s="106" t="s">
        <v>72</v>
      </c>
      <c r="C29" s="205"/>
      <c r="D29" s="199"/>
      <c r="E29" s="197"/>
      <c r="F29" s="197"/>
      <c r="G29" s="198"/>
      <c r="H29" s="199"/>
      <c r="I29" s="197"/>
      <c r="J29" s="197"/>
      <c r="K29" s="198"/>
      <c r="L29" s="199"/>
      <c r="M29" s="200"/>
      <c r="N29" s="201"/>
      <c r="O29" s="202"/>
      <c r="P29" s="194"/>
      <c r="Q29" s="195"/>
      <c r="R29" s="196"/>
      <c r="S29" s="203"/>
      <c r="T29" s="55"/>
    </row>
    <row r="34" spans="4:16" ht="12.75">
      <c r="D34" s="148" t="s">
        <v>37</v>
      </c>
      <c r="E34" s="148"/>
      <c r="F34" s="148"/>
      <c r="G34" s="61"/>
      <c r="H34" s="61"/>
      <c r="I34" s="61"/>
      <c r="J34" s="61"/>
      <c r="K34" s="61"/>
      <c r="L34" s="62" t="s">
        <v>38</v>
      </c>
      <c r="M34" s="62"/>
      <c r="N34" s="62"/>
      <c r="O34" s="62"/>
      <c r="P34" s="62"/>
    </row>
    <row r="35" spans="4:16" ht="12.75">
      <c r="D35" s="148" t="s">
        <v>39</v>
      </c>
      <c r="E35" s="148"/>
      <c r="F35" s="148"/>
      <c r="G35" s="165"/>
      <c r="H35" s="165"/>
      <c r="I35" s="165"/>
      <c r="J35" s="165"/>
      <c r="K35" s="165"/>
      <c r="L35" s="150" t="s">
        <v>40</v>
      </c>
      <c r="M35" s="150"/>
      <c r="N35" s="150"/>
      <c r="O35" s="150"/>
      <c r="P35" s="150"/>
    </row>
  </sheetData>
  <sheetProtection selectLockedCells="1" selectUnlockedCells="1"/>
  <mergeCells count="136">
    <mergeCell ref="Q27:Q29"/>
    <mergeCell ref="R27:R29"/>
    <mergeCell ref="S27:S29"/>
    <mergeCell ref="K27:K29"/>
    <mergeCell ref="L27:L29"/>
    <mergeCell ref="M27:M29"/>
    <mergeCell ref="N27:N29"/>
    <mergeCell ref="O27:O29"/>
    <mergeCell ref="P27:P29"/>
    <mergeCell ref="P24:P26"/>
    <mergeCell ref="A27:A29"/>
    <mergeCell ref="C27:C29"/>
    <mergeCell ref="D27:D29"/>
    <mergeCell ref="E27:E29"/>
    <mergeCell ref="F27:F29"/>
    <mergeCell ref="G27:G29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N24:N26"/>
    <mergeCell ref="A24:A26"/>
    <mergeCell ref="C24:C26"/>
    <mergeCell ref="D24:D26"/>
    <mergeCell ref="E24:E26"/>
    <mergeCell ref="F24:F26"/>
    <mergeCell ref="G24:G26"/>
    <mergeCell ref="A1:T1"/>
    <mergeCell ref="A2:T2"/>
    <mergeCell ref="C3:L3"/>
    <mergeCell ref="O3:S4"/>
    <mergeCell ref="D6:F6"/>
    <mergeCell ref="I6:K6"/>
    <mergeCell ref="M6:O6"/>
    <mergeCell ref="I7:K7"/>
    <mergeCell ref="M7:O7"/>
    <mergeCell ref="D8:F8"/>
    <mergeCell ref="I8:K8"/>
    <mergeCell ref="A10:A11"/>
    <mergeCell ref="B10:B11"/>
    <mergeCell ref="C10:C11"/>
    <mergeCell ref="D10:F10"/>
    <mergeCell ref="G10:G11"/>
    <mergeCell ref="H10:J10"/>
    <mergeCell ref="K10:K11"/>
    <mergeCell ref="L10:M10"/>
    <mergeCell ref="N10:N11"/>
    <mergeCell ref="O10:Q10"/>
    <mergeCell ref="R10:R11"/>
    <mergeCell ref="S10:S11"/>
    <mergeCell ref="T10:T11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A15:A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A18:A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A21:A23"/>
    <mergeCell ref="C21:C23"/>
    <mergeCell ref="D21:D23"/>
    <mergeCell ref="E21:E23"/>
    <mergeCell ref="F21:F23"/>
    <mergeCell ref="G21:G23"/>
    <mergeCell ref="S21:S23"/>
    <mergeCell ref="H21:H23"/>
    <mergeCell ref="I21:I23"/>
    <mergeCell ref="D34:F34"/>
    <mergeCell ref="D35:F35"/>
    <mergeCell ref="G35:K35"/>
    <mergeCell ref="L35:P35"/>
    <mergeCell ref="N21:N23"/>
    <mergeCell ref="O21:O23"/>
    <mergeCell ref="H27:H29"/>
    <mergeCell ref="I27:I29"/>
    <mergeCell ref="J27:J29"/>
    <mergeCell ref="O24:O26"/>
    <mergeCell ref="P21:P23"/>
    <mergeCell ref="Q21:Q23"/>
    <mergeCell ref="R21:R23"/>
    <mergeCell ref="J21:J23"/>
    <mergeCell ref="K21:K23"/>
    <mergeCell ref="L21:L23"/>
    <mergeCell ref="M21:M23"/>
  </mergeCells>
  <printOptions/>
  <pageMargins left="0.1597222222222222" right="0.39375" top="0.6402777777777777" bottom="0.12986111111111112" header="0.5118055555555555" footer="0.5118055555555555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IV41"/>
  <sheetViews>
    <sheetView showGridLines="0" view="pageBreakPreview" zoomScaleNormal="80" zoomScaleSheetLayoutView="100" zoomScalePageLayoutView="0" workbookViewId="0" topLeftCell="A12">
      <selection activeCell="J18" sqref="J18:J23"/>
    </sheetView>
  </sheetViews>
  <sheetFormatPr defaultColWidth="9.00390625" defaultRowHeight="12.75"/>
  <cols>
    <col min="1" max="1" width="3.00390625" style="0" customWidth="1"/>
    <col min="2" max="2" width="24.25390625" style="0" customWidth="1"/>
    <col min="3" max="3" width="12.25390625" style="0" customWidth="1"/>
    <col min="4" max="18" width="5.875" style="0" customWidth="1"/>
    <col min="19" max="19" width="7.125" style="1" customWidth="1"/>
    <col min="20" max="20" width="7.375" style="2" customWidth="1"/>
  </cols>
  <sheetData>
    <row r="1" spans="1:21" s="4" customFormat="1" ht="25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3"/>
    </row>
    <row r="2" spans="1:21" s="4" customFormat="1" ht="12" customHeight="1">
      <c r="A2" s="5"/>
      <c r="B2" s="107" t="s">
        <v>48</v>
      </c>
      <c r="C2" s="7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8"/>
      <c r="O2" s="8"/>
      <c r="P2" s="162" t="s">
        <v>98</v>
      </c>
      <c r="Q2" s="162"/>
      <c r="R2" s="162"/>
      <c r="S2" s="162"/>
      <c r="T2" s="162"/>
      <c r="U2" s="9"/>
    </row>
    <row r="3" spans="1:21" s="4" customFormat="1" ht="12" customHeight="1" thickBot="1">
      <c r="A3" s="5"/>
      <c r="C3" s="11"/>
      <c r="D3" s="11"/>
      <c r="G3" s="12"/>
      <c r="H3" s="5"/>
      <c r="I3" s="5"/>
      <c r="J3" s="5"/>
      <c r="K3" s="5"/>
      <c r="L3" s="5"/>
      <c r="M3" s="5"/>
      <c r="N3" s="5"/>
      <c r="O3" s="5"/>
      <c r="P3" s="162"/>
      <c r="Q3" s="162"/>
      <c r="R3" s="162"/>
      <c r="S3" s="162"/>
      <c r="T3" s="162"/>
      <c r="U3" s="9"/>
    </row>
    <row r="4" spans="1:20" s="34" customFormat="1" ht="14.25" customHeight="1" thickBot="1">
      <c r="A4" s="229" t="s">
        <v>13</v>
      </c>
      <c r="B4" s="230" t="s">
        <v>14</v>
      </c>
      <c r="C4" s="229" t="s">
        <v>15</v>
      </c>
      <c r="D4" s="231" t="s">
        <v>2</v>
      </c>
      <c r="E4" s="231"/>
      <c r="F4" s="231"/>
      <c r="G4" s="250" t="s">
        <v>16</v>
      </c>
      <c r="H4" s="231" t="s">
        <v>3</v>
      </c>
      <c r="I4" s="231"/>
      <c r="J4" s="231"/>
      <c r="K4" s="250" t="s">
        <v>16</v>
      </c>
      <c r="L4" s="167" t="s">
        <v>4</v>
      </c>
      <c r="M4" s="167"/>
      <c r="N4" s="250" t="s">
        <v>16</v>
      </c>
      <c r="O4" s="251" t="s">
        <v>17</v>
      </c>
      <c r="P4" s="251"/>
      <c r="Q4" s="251"/>
      <c r="R4" s="252" t="s">
        <v>16</v>
      </c>
      <c r="S4" s="228" t="s">
        <v>18</v>
      </c>
      <c r="T4" s="222" t="s">
        <v>19</v>
      </c>
    </row>
    <row r="5" spans="1:20" s="34" customFormat="1" ht="23.25" customHeight="1">
      <c r="A5" s="229"/>
      <c r="B5" s="230"/>
      <c r="C5" s="229"/>
      <c r="D5" s="95" t="s">
        <v>20</v>
      </c>
      <c r="E5" s="96" t="s">
        <v>21</v>
      </c>
      <c r="F5" s="96" t="s">
        <v>22</v>
      </c>
      <c r="G5" s="250"/>
      <c r="H5" s="95" t="s">
        <v>23</v>
      </c>
      <c r="I5" s="96" t="s">
        <v>24</v>
      </c>
      <c r="J5" s="96" t="s">
        <v>25</v>
      </c>
      <c r="K5" s="250"/>
      <c r="L5" s="95" t="s">
        <v>26</v>
      </c>
      <c r="M5" s="97" t="s">
        <v>27</v>
      </c>
      <c r="N5" s="250"/>
      <c r="O5" s="108" t="s">
        <v>28</v>
      </c>
      <c r="P5" s="109" t="s">
        <v>29</v>
      </c>
      <c r="Q5" s="110" t="s">
        <v>30</v>
      </c>
      <c r="R5" s="252"/>
      <c r="S5" s="228"/>
      <c r="T5" s="222"/>
    </row>
    <row r="6" spans="1:20" ht="15.75" customHeight="1">
      <c r="A6" s="248">
        <v>1</v>
      </c>
      <c r="B6" s="111" t="s">
        <v>74</v>
      </c>
      <c r="C6" s="249" t="s">
        <v>118</v>
      </c>
      <c r="D6" s="199">
        <v>6.9</v>
      </c>
      <c r="E6" s="197">
        <v>7.6</v>
      </c>
      <c r="F6" s="197">
        <v>7.7</v>
      </c>
      <c r="G6" s="234">
        <f>(D6+E6+F6)/3</f>
        <v>7.3999999999999995</v>
      </c>
      <c r="H6" s="199">
        <v>7.4</v>
      </c>
      <c r="I6" s="197">
        <v>7.4</v>
      </c>
      <c r="J6" s="197">
        <v>7.6</v>
      </c>
      <c r="K6" s="234">
        <f>(H6+I6+J6)/3</f>
        <v>7.466666666666666</v>
      </c>
      <c r="L6" s="235">
        <v>1.2</v>
      </c>
      <c r="M6" s="236">
        <v>1.2</v>
      </c>
      <c r="N6" s="237">
        <f>(L6+M6)/4</f>
        <v>0.6</v>
      </c>
      <c r="O6" s="202"/>
      <c r="P6" s="194"/>
      <c r="Q6" s="195"/>
      <c r="R6" s="240">
        <f>(O6/2)+P6+Q6</f>
        <v>0</v>
      </c>
      <c r="S6" s="247">
        <f>SUM(G6,K6,N6)-R6</f>
        <v>15.466666666666665</v>
      </c>
      <c r="T6" s="246">
        <f>RANK(S6,$S$6:$S$65,0)</f>
        <v>4</v>
      </c>
    </row>
    <row r="7" spans="1:20" ht="15.75" customHeight="1">
      <c r="A7" s="248"/>
      <c r="B7" s="111" t="s">
        <v>75</v>
      </c>
      <c r="C7" s="249"/>
      <c r="D7" s="199"/>
      <c r="E7" s="197"/>
      <c r="F7" s="197"/>
      <c r="G7" s="234"/>
      <c r="H7" s="199"/>
      <c r="I7" s="197"/>
      <c r="J7" s="197"/>
      <c r="K7" s="234"/>
      <c r="L7" s="235"/>
      <c r="M7" s="236"/>
      <c r="N7" s="237"/>
      <c r="O7" s="202"/>
      <c r="P7" s="194"/>
      <c r="Q7" s="195"/>
      <c r="R7" s="240"/>
      <c r="S7" s="247"/>
      <c r="T7" s="246"/>
    </row>
    <row r="8" spans="1:20" ht="15.75" customHeight="1">
      <c r="A8" s="248"/>
      <c r="B8" s="111" t="s">
        <v>76</v>
      </c>
      <c r="C8" s="249"/>
      <c r="D8" s="199"/>
      <c r="E8" s="197"/>
      <c r="F8" s="197"/>
      <c r="G8" s="234"/>
      <c r="H8" s="199"/>
      <c r="I8" s="197"/>
      <c r="J8" s="197"/>
      <c r="K8" s="234"/>
      <c r="L8" s="235"/>
      <c r="M8" s="236"/>
      <c r="N8" s="237"/>
      <c r="O8" s="202"/>
      <c r="P8" s="194"/>
      <c r="Q8" s="195"/>
      <c r="R8" s="240"/>
      <c r="S8" s="247"/>
      <c r="T8" s="246"/>
    </row>
    <row r="9" spans="1:20" ht="15.75" customHeight="1">
      <c r="A9" s="248"/>
      <c r="B9" s="111" t="s">
        <v>77</v>
      </c>
      <c r="C9" s="249"/>
      <c r="D9" s="199"/>
      <c r="E9" s="197"/>
      <c r="F9" s="197"/>
      <c r="G9" s="234"/>
      <c r="H9" s="199"/>
      <c r="I9" s="197"/>
      <c r="J9" s="197"/>
      <c r="K9" s="234"/>
      <c r="L9" s="235"/>
      <c r="M9" s="236"/>
      <c r="N9" s="237"/>
      <c r="O9" s="202"/>
      <c r="P9" s="194"/>
      <c r="Q9" s="195"/>
      <c r="R9" s="240"/>
      <c r="S9" s="247"/>
      <c r="T9" s="246"/>
    </row>
    <row r="10" spans="1:20" ht="15.75" customHeight="1">
      <c r="A10" s="248"/>
      <c r="B10" s="111" t="s">
        <v>78</v>
      </c>
      <c r="C10" s="249"/>
      <c r="D10" s="199"/>
      <c r="E10" s="197"/>
      <c r="F10" s="197"/>
      <c r="G10" s="234"/>
      <c r="H10" s="199"/>
      <c r="I10" s="197"/>
      <c r="J10" s="197"/>
      <c r="K10" s="234"/>
      <c r="L10" s="235"/>
      <c r="M10" s="236"/>
      <c r="N10" s="237"/>
      <c r="O10" s="202"/>
      <c r="P10" s="194"/>
      <c r="Q10" s="195"/>
      <c r="R10" s="240"/>
      <c r="S10" s="247"/>
      <c r="T10" s="246"/>
    </row>
    <row r="11" spans="1:20" ht="15.75" customHeight="1" thickBot="1">
      <c r="A11" s="248"/>
      <c r="B11" s="112"/>
      <c r="C11" s="249"/>
      <c r="D11" s="199"/>
      <c r="E11" s="197"/>
      <c r="F11" s="197"/>
      <c r="G11" s="234"/>
      <c r="H11" s="199"/>
      <c r="I11" s="197"/>
      <c r="J11" s="197"/>
      <c r="K11" s="234"/>
      <c r="L11" s="235"/>
      <c r="M11" s="236"/>
      <c r="N11" s="237"/>
      <c r="O11" s="202"/>
      <c r="P11" s="194"/>
      <c r="Q11" s="195"/>
      <c r="R11" s="240"/>
      <c r="S11" s="247"/>
      <c r="T11" s="246"/>
    </row>
    <row r="12" spans="1:20" s="58" customFormat="1" ht="15.75" customHeight="1" thickBot="1">
      <c r="A12" s="238">
        <f>A6+1</f>
        <v>2</v>
      </c>
      <c r="B12" s="113" t="s">
        <v>60</v>
      </c>
      <c r="C12" s="204" t="s">
        <v>43</v>
      </c>
      <c r="D12" s="199">
        <v>7.9</v>
      </c>
      <c r="E12" s="197">
        <v>8.5</v>
      </c>
      <c r="F12" s="197">
        <v>8.2</v>
      </c>
      <c r="G12" s="234">
        <f>(D12+E12+F12)/3</f>
        <v>8.2</v>
      </c>
      <c r="H12" s="239">
        <v>7.9</v>
      </c>
      <c r="I12" s="239">
        <v>7.3</v>
      </c>
      <c r="J12" s="197">
        <v>8.2</v>
      </c>
      <c r="K12" s="234">
        <f>(H12+I12+J12)/3</f>
        <v>7.8</v>
      </c>
      <c r="L12" s="235">
        <v>3.3</v>
      </c>
      <c r="M12" s="236">
        <v>3.3</v>
      </c>
      <c r="N12" s="237">
        <f>(L12+M12)/4</f>
        <v>1.65</v>
      </c>
      <c r="O12" s="202"/>
      <c r="P12" s="194"/>
      <c r="Q12" s="195"/>
      <c r="R12" s="240">
        <f>(O12/2)+P12+Q12</f>
        <v>0</v>
      </c>
      <c r="S12" s="233">
        <f>SUM(G12,K12,N12)-R12</f>
        <v>17.65</v>
      </c>
      <c r="T12" s="232">
        <f>RANK(S12,$S$6:$S$65,0)</f>
        <v>2</v>
      </c>
    </row>
    <row r="13" spans="1:20" s="58" customFormat="1" ht="15.75" customHeight="1" thickBot="1">
      <c r="A13" s="238"/>
      <c r="B13" s="113" t="s">
        <v>79</v>
      </c>
      <c r="C13" s="204"/>
      <c r="D13" s="199"/>
      <c r="E13" s="197"/>
      <c r="F13" s="197"/>
      <c r="G13" s="234"/>
      <c r="H13" s="239"/>
      <c r="I13" s="239"/>
      <c r="J13" s="197"/>
      <c r="K13" s="234"/>
      <c r="L13" s="235"/>
      <c r="M13" s="236"/>
      <c r="N13" s="237"/>
      <c r="O13" s="202"/>
      <c r="P13" s="194"/>
      <c r="Q13" s="195"/>
      <c r="R13" s="240"/>
      <c r="S13" s="233"/>
      <c r="T13" s="232"/>
    </row>
    <row r="14" spans="1:20" s="58" customFormat="1" ht="15.75" customHeight="1" thickBot="1">
      <c r="A14" s="238"/>
      <c r="B14" s="114" t="s">
        <v>80</v>
      </c>
      <c r="C14" s="204"/>
      <c r="D14" s="199"/>
      <c r="E14" s="197"/>
      <c r="F14" s="197"/>
      <c r="G14" s="234"/>
      <c r="H14" s="239"/>
      <c r="I14" s="239"/>
      <c r="J14" s="197"/>
      <c r="K14" s="234"/>
      <c r="L14" s="235"/>
      <c r="M14" s="236"/>
      <c r="N14" s="237"/>
      <c r="O14" s="202"/>
      <c r="P14" s="194"/>
      <c r="Q14" s="195"/>
      <c r="R14" s="240"/>
      <c r="S14" s="233"/>
      <c r="T14" s="232"/>
    </row>
    <row r="15" spans="1:20" s="58" customFormat="1" ht="15.75" customHeight="1" thickBot="1">
      <c r="A15" s="238"/>
      <c r="B15" s="114" t="s">
        <v>81</v>
      </c>
      <c r="C15" s="204"/>
      <c r="D15" s="199"/>
      <c r="E15" s="197"/>
      <c r="F15" s="197"/>
      <c r="G15" s="234"/>
      <c r="H15" s="239"/>
      <c r="I15" s="239"/>
      <c r="J15" s="197"/>
      <c r="K15" s="234"/>
      <c r="L15" s="235"/>
      <c r="M15" s="236"/>
      <c r="N15" s="237"/>
      <c r="O15" s="202"/>
      <c r="P15" s="194"/>
      <c r="Q15" s="195"/>
      <c r="R15" s="240"/>
      <c r="S15" s="233"/>
      <c r="T15" s="232"/>
    </row>
    <row r="16" spans="1:20" s="58" customFormat="1" ht="15.75" customHeight="1" thickBot="1">
      <c r="A16" s="238"/>
      <c r="B16" s="113" t="s">
        <v>82</v>
      </c>
      <c r="C16" s="204"/>
      <c r="D16" s="199"/>
      <c r="E16" s="197"/>
      <c r="F16" s="197"/>
      <c r="G16" s="234"/>
      <c r="H16" s="239"/>
      <c r="I16" s="239"/>
      <c r="J16" s="197"/>
      <c r="K16" s="234"/>
      <c r="L16" s="235"/>
      <c r="M16" s="236"/>
      <c r="N16" s="237"/>
      <c r="O16" s="202"/>
      <c r="P16" s="194"/>
      <c r="Q16" s="195"/>
      <c r="R16" s="240"/>
      <c r="S16" s="233"/>
      <c r="T16" s="232"/>
    </row>
    <row r="17" spans="1:20" s="58" customFormat="1" ht="15.75" customHeight="1" thickBot="1">
      <c r="A17" s="238"/>
      <c r="B17" s="115"/>
      <c r="C17" s="204"/>
      <c r="D17" s="199"/>
      <c r="E17" s="197"/>
      <c r="F17" s="197"/>
      <c r="G17" s="234"/>
      <c r="H17" s="239"/>
      <c r="I17" s="239"/>
      <c r="J17" s="197"/>
      <c r="K17" s="234"/>
      <c r="L17" s="235"/>
      <c r="M17" s="236"/>
      <c r="N17" s="237"/>
      <c r="O17" s="202"/>
      <c r="P17" s="194"/>
      <c r="Q17" s="195"/>
      <c r="R17" s="240"/>
      <c r="S17" s="233"/>
      <c r="T17" s="232"/>
    </row>
    <row r="18" spans="1:20" s="58" customFormat="1" ht="15.75" customHeight="1" thickBot="1">
      <c r="A18" s="238">
        <f>A12+1</f>
        <v>3</v>
      </c>
      <c r="B18" s="113" t="s">
        <v>83</v>
      </c>
      <c r="C18" s="245" t="s">
        <v>36</v>
      </c>
      <c r="D18" s="199">
        <v>7.9</v>
      </c>
      <c r="E18" s="197">
        <v>8.3</v>
      </c>
      <c r="F18" s="197">
        <v>7.9</v>
      </c>
      <c r="G18" s="234">
        <f>(D18+E18+F18)/3</f>
        <v>8.033333333333333</v>
      </c>
      <c r="H18" s="183">
        <v>8.1</v>
      </c>
      <c r="I18" s="183">
        <v>8</v>
      </c>
      <c r="J18" s="242">
        <v>8</v>
      </c>
      <c r="K18" s="234">
        <f>(H18+I18+J18)/3</f>
        <v>8.033333333333333</v>
      </c>
      <c r="L18" s="243">
        <v>2.3</v>
      </c>
      <c r="M18" s="244">
        <v>2.3</v>
      </c>
      <c r="N18" s="241">
        <f>(L18+M18)/4</f>
        <v>1.15</v>
      </c>
      <c r="O18" s="202"/>
      <c r="P18" s="194"/>
      <c r="Q18" s="195"/>
      <c r="R18" s="240">
        <f>(O18/2)+P18+Q18</f>
        <v>0</v>
      </c>
      <c r="S18" s="233">
        <f>SUM(G18,K18,N18)-R18</f>
        <v>17.216666666666665</v>
      </c>
      <c r="T18" s="232">
        <f>RANK(S18,$S$6:$S$65,0)</f>
        <v>3</v>
      </c>
    </row>
    <row r="19" spans="1:20" s="58" customFormat="1" ht="15.75" customHeight="1" thickBot="1">
      <c r="A19" s="238"/>
      <c r="B19" s="113" t="s">
        <v>84</v>
      </c>
      <c r="C19" s="245"/>
      <c r="D19" s="199"/>
      <c r="E19" s="197"/>
      <c r="F19" s="197"/>
      <c r="G19" s="234"/>
      <c r="H19" s="183"/>
      <c r="I19" s="183"/>
      <c r="J19" s="242"/>
      <c r="K19" s="234"/>
      <c r="L19" s="243"/>
      <c r="M19" s="244"/>
      <c r="N19" s="241"/>
      <c r="O19" s="202"/>
      <c r="P19" s="194"/>
      <c r="Q19" s="195"/>
      <c r="R19" s="240"/>
      <c r="S19" s="233"/>
      <c r="T19" s="232"/>
    </row>
    <row r="20" spans="1:20" s="58" customFormat="1" ht="15.75" customHeight="1" thickBot="1">
      <c r="A20" s="238"/>
      <c r="B20" s="114" t="s">
        <v>85</v>
      </c>
      <c r="C20" s="245"/>
      <c r="D20" s="199"/>
      <c r="E20" s="197"/>
      <c r="F20" s="197"/>
      <c r="G20" s="234"/>
      <c r="H20" s="183"/>
      <c r="I20" s="183"/>
      <c r="J20" s="242"/>
      <c r="K20" s="234"/>
      <c r="L20" s="243"/>
      <c r="M20" s="244"/>
      <c r="N20" s="241"/>
      <c r="O20" s="202"/>
      <c r="P20" s="194"/>
      <c r="Q20" s="195"/>
      <c r="R20" s="240"/>
      <c r="S20" s="233"/>
      <c r="T20" s="232"/>
    </row>
    <row r="21" spans="1:20" s="58" customFormat="1" ht="15.75" customHeight="1" thickBot="1">
      <c r="A21" s="238"/>
      <c r="B21" s="114" t="s">
        <v>86</v>
      </c>
      <c r="C21" s="245"/>
      <c r="D21" s="199"/>
      <c r="E21" s="197"/>
      <c r="F21" s="197"/>
      <c r="G21" s="234"/>
      <c r="H21" s="183"/>
      <c r="I21" s="183"/>
      <c r="J21" s="242"/>
      <c r="K21" s="234"/>
      <c r="L21" s="243"/>
      <c r="M21" s="244"/>
      <c r="N21" s="241"/>
      <c r="O21" s="202"/>
      <c r="P21" s="194"/>
      <c r="Q21" s="195"/>
      <c r="R21" s="240"/>
      <c r="S21" s="233"/>
      <c r="T21" s="232"/>
    </row>
    <row r="22" spans="1:20" s="58" customFormat="1" ht="15.75" customHeight="1" thickBot="1">
      <c r="A22" s="238"/>
      <c r="B22" s="113" t="s">
        <v>87</v>
      </c>
      <c r="C22" s="245"/>
      <c r="D22" s="199"/>
      <c r="E22" s="197"/>
      <c r="F22" s="197"/>
      <c r="G22" s="234"/>
      <c r="H22" s="183"/>
      <c r="I22" s="183"/>
      <c r="J22" s="242"/>
      <c r="K22" s="234"/>
      <c r="L22" s="243"/>
      <c r="M22" s="244"/>
      <c r="N22" s="241"/>
      <c r="O22" s="202"/>
      <c r="P22" s="194"/>
      <c r="Q22" s="195"/>
      <c r="R22" s="240"/>
      <c r="S22" s="233"/>
      <c r="T22" s="232"/>
    </row>
    <row r="23" spans="1:20" s="58" customFormat="1" ht="12" customHeight="1" thickBot="1">
      <c r="A23" s="238"/>
      <c r="B23" s="116"/>
      <c r="C23" s="245"/>
      <c r="D23" s="199"/>
      <c r="E23" s="197"/>
      <c r="F23" s="197"/>
      <c r="G23" s="234"/>
      <c r="H23" s="183"/>
      <c r="I23" s="183"/>
      <c r="J23" s="242"/>
      <c r="K23" s="234"/>
      <c r="L23" s="243"/>
      <c r="M23" s="244"/>
      <c r="N23" s="241"/>
      <c r="O23" s="202"/>
      <c r="P23" s="194"/>
      <c r="Q23" s="195"/>
      <c r="R23" s="240"/>
      <c r="S23" s="233"/>
      <c r="T23" s="232"/>
    </row>
    <row r="24" spans="1:20" s="58" customFormat="1" ht="15.75" customHeight="1" thickBot="1">
      <c r="A24" s="238">
        <f>A18+1</f>
        <v>4</v>
      </c>
      <c r="B24" s="145" t="s">
        <v>88</v>
      </c>
      <c r="C24" s="204" t="s">
        <v>62</v>
      </c>
      <c r="D24" s="199">
        <v>6.9</v>
      </c>
      <c r="E24" s="197">
        <v>7.6</v>
      </c>
      <c r="F24" s="197">
        <v>7.3</v>
      </c>
      <c r="G24" s="234">
        <f>(D24+E24+F24)/3</f>
        <v>7.266666666666667</v>
      </c>
      <c r="H24" s="239">
        <v>7.3</v>
      </c>
      <c r="I24" s="239">
        <v>7.5</v>
      </c>
      <c r="J24" s="197">
        <v>7.5</v>
      </c>
      <c r="K24" s="234">
        <f>(H24+I24+J24)/3</f>
        <v>7.433333333333334</v>
      </c>
      <c r="L24" s="235">
        <v>0.8</v>
      </c>
      <c r="M24" s="236">
        <v>0.8</v>
      </c>
      <c r="N24" s="237">
        <f>(L24+M24)/4</f>
        <v>0.4</v>
      </c>
      <c r="O24" s="202"/>
      <c r="P24" s="194"/>
      <c r="Q24" s="195"/>
      <c r="R24" s="240">
        <f>(O24/2)+P24+Q24</f>
        <v>0</v>
      </c>
      <c r="S24" s="233">
        <f>SUM(G24,K24,N24)-R24</f>
        <v>15.1</v>
      </c>
      <c r="T24" s="232">
        <f>RANK(S24,$S$6:$S$65,0)</f>
        <v>5</v>
      </c>
    </row>
    <row r="25" spans="1:20" s="58" customFormat="1" ht="15.75" customHeight="1" thickBot="1">
      <c r="A25" s="238"/>
      <c r="B25" s="145" t="s">
        <v>63</v>
      </c>
      <c r="C25" s="204"/>
      <c r="D25" s="199"/>
      <c r="E25" s="197"/>
      <c r="F25" s="197"/>
      <c r="G25" s="234"/>
      <c r="H25" s="239"/>
      <c r="I25" s="239"/>
      <c r="J25" s="197"/>
      <c r="K25" s="234"/>
      <c r="L25" s="235"/>
      <c r="M25" s="236"/>
      <c r="N25" s="237"/>
      <c r="O25" s="202"/>
      <c r="P25" s="194"/>
      <c r="Q25" s="195"/>
      <c r="R25" s="240"/>
      <c r="S25" s="233"/>
      <c r="T25" s="232"/>
    </row>
    <row r="26" spans="1:20" s="58" customFormat="1" ht="15.75" customHeight="1" thickBot="1">
      <c r="A26" s="238"/>
      <c r="B26" s="145" t="s">
        <v>89</v>
      </c>
      <c r="C26" s="204"/>
      <c r="D26" s="199"/>
      <c r="E26" s="197"/>
      <c r="F26" s="197"/>
      <c r="G26" s="234"/>
      <c r="H26" s="239"/>
      <c r="I26" s="239"/>
      <c r="J26" s="197"/>
      <c r="K26" s="234"/>
      <c r="L26" s="235"/>
      <c r="M26" s="236"/>
      <c r="N26" s="237"/>
      <c r="O26" s="202"/>
      <c r="P26" s="194"/>
      <c r="Q26" s="195"/>
      <c r="R26" s="240"/>
      <c r="S26" s="233"/>
      <c r="T26" s="232"/>
    </row>
    <row r="27" spans="1:20" s="58" customFormat="1" ht="15.75" customHeight="1" thickBot="1">
      <c r="A27" s="238"/>
      <c r="B27" s="145" t="s">
        <v>65</v>
      </c>
      <c r="C27" s="204"/>
      <c r="D27" s="199"/>
      <c r="E27" s="197"/>
      <c r="F27" s="197"/>
      <c r="G27" s="234"/>
      <c r="H27" s="239"/>
      <c r="I27" s="239"/>
      <c r="J27" s="197"/>
      <c r="K27" s="234"/>
      <c r="L27" s="235"/>
      <c r="M27" s="236"/>
      <c r="N27" s="237"/>
      <c r="O27" s="202"/>
      <c r="P27" s="194"/>
      <c r="Q27" s="195"/>
      <c r="R27" s="240"/>
      <c r="S27" s="233"/>
      <c r="T27" s="232"/>
    </row>
    <row r="28" spans="1:20" s="58" customFormat="1" ht="15.75" customHeight="1" thickBot="1">
      <c r="A28" s="238"/>
      <c r="B28" s="145" t="s">
        <v>64</v>
      </c>
      <c r="C28" s="204"/>
      <c r="D28" s="199"/>
      <c r="E28" s="197"/>
      <c r="F28" s="197"/>
      <c r="G28" s="234"/>
      <c r="H28" s="239"/>
      <c r="I28" s="239"/>
      <c r="J28" s="197"/>
      <c r="K28" s="234"/>
      <c r="L28" s="235"/>
      <c r="M28" s="236"/>
      <c r="N28" s="237"/>
      <c r="O28" s="202"/>
      <c r="P28" s="194"/>
      <c r="Q28" s="195"/>
      <c r="R28" s="240"/>
      <c r="S28" s="233"/>
      <c r="T28" s="232"/>
    </row>
    <row r="29" spans="1:20" s="58" customFormat="1" ht="15.75" customHeight="1" thickBot="1">
      <c r="A29" s="238"/>
      <c r="B29" s="115"/>
      <c r="C29" s="204"/>
      <c r="D29" s="199"/>
      <c r="E29" s="197"/>
      <c r="F29" s="197"/>
      <c r="G29" s="234"/>
      <c r="H29" s="239"/>
      <c r="I29" s="239"/>
      <c r="J29" s="197"/>
      <c r="K29" s="234"/>
      <c r="L29" s="235"/>
      <c r="M29" s="236"/>
      <c r="N29" s="237"/>
      <c r="O29" s="202"/>
      <c r="P29" s="194"/>
      <c r="Q29" s="195"/>
      <c r="R29" s="240"/>
      <c r="S29" s="233"/>
      <c r="T29" s="232"/>
    </row>
    <row r="30" spans="1:20" ht="13.5" thickBot="1">
      <c r="A30" s="238">
        <f>A24+1</f>
        <v>5</v>
      </c>
      <c r="B30" s="113" t="s">
        <v>90</v>
      </c>
      <c r="C30" s="204" t="s">
        <v>42</v>
      </c>
      <c r="D30" s="199">
        <v>8.1</v>
      </c>
      <c r="E30" s="197">
        <v>8.6</v>
      </c>
      <c r="F30" s="197">
        <v>8</v>
      </c>
      <c r="G30" s="234">
        <f>(D30+E30+F30)/3</f>
        <v>8.233333333333333</v>
      </c>
      <c r="H30" s="239">
        <v>8.5</v>
      </c>
      <c r="I30" s="239">
        <v>8.4</v>
      </c>
      <c r="J30" s="197">
        <v>9.4</v>
      </c>
      <c r="K30" s="234">
        <f>(H30+I30+J30)/3</f>
        <v>8.766666666666666</v>
      </c>
      <c r="L30" s="235">
        <v>3.5</v>
      </c>
      <c r="M30" s="236">
        <v>3.5</v>
      </c>
      <c r="N30" s="237">
        <f>(L30+M30)/4</f>
        <v>1.75</v>
      </c>
      <c r="O30" s="202"/>
      <c r="P30" s="194"/>
      <c r="Q30" s="195"/>
      <c r="R30" s="240">
        <f>(O30/2)+P30+Q30</f>
        <v>0</v>
      </c>
      <c r="S30" s="233">
        <f>SUM(G30,K30,N30)-R30</f>
        <v>18.75</v>
      </c>
      <c r="T30" s="232">
        <f>RANK(S30,$S$6:$S$65,0)</f>
        <v>1</v>
      </c>
    </row>
    <row r="31" spans="1:20" ht="13.5" thickBot="1">
      <c r="A31" s="238"/>
      <c r="B31" s="113" t="s">
        <v>91</v>
      </c>
      <c r="C31" s="204"/>
      <c r="D31" s="199"/>
      <c r="E31" s="197"/>
      <c r="F31" s="197"/>
      <c r="G31" s="234"/>
      <c r="H31" s="239"/>
      <c r="I31" s="239"/>
      <c r="J31" s="197"/>
      <c r="K31" s="234"/>
      <c r="L31" s="235"/>
      <c r="M31" s="236"/>
      <c r="N31" s="237"/>
      <c r="O31" s="202"/>
      <c r="P31" s="194"/>
      <c r="Q31" s="195"/>
      <c r="R31" s="240"/>
      <c r="S31" s="233"/>
      <c r="T31" s="232"/>
    </row>
    <row r="32" spans="1:20" ht="13.5" thickBot="1">
      <c r="A32" s="238"/>
      <c r="B32" s="114" t="s">
        <v>92</v>
      </c>
      <c r="C32" s="204"/>
      <c r="D32" s="199"/>
      <c r="E32" s="197"/>
      <c r="F32" s="197"/>
      <c r="G32" s="234"/>
      <c r="H32" s="239"/>
      <c r="I32" s="239"/>
      <c r="J32" s="197"/>
      <c r="K32" s="234"/>
      <c r="L32" s="235"/>
      <c r="M32" s="236"/>
      <c r="N32" s="237"/>
      <c r="O32" s="202"/>
      <c r="P32" s="194"/>
      <c r="Q32" s="195"/>
      <c r="R32" s="240"/>
      <c r="S32" s="233"/>
      <c r="T32" s="232"/>
    </row>
    <row r="33" spans="1:20" ht="13.5" thickBot="1">
      <c r="A33" s="238"/>
      <c r="B33" s="114" t="s">
        <v>93</v>
      </c>
      <c r="C33" s="204"/>
      <c r="D33" s="199"/>
      <c r="E33" s="197"/>
      <c r="F33" s="197"/>
      <c r="G33" s="234"/>
      <c r="H33" s="239"/>
      <c r="I33" s="239"/>
      <c r="J33" s="197"/>
      <c r="K33" s="234"/>
      <c r="L33" s="235"/>
      <c r="M33" s="236"/>
      <c r="N33" s="237"/>
      <c r="O33" s="202"/>
      <c r="P33" s="194"/>
      <c r="Q33" s="195"/>
      <c r="R33" s="240"/>
      <c r="S33" s="233"/>
      <c r="T33" s="232"/>
    </row>
    <row r="34" spans="1:252" s="62" customFormat="1" ht="13.5" thickBot="1">
      <c r="A34" s="238"/>
      <c r="B34" s="113" t="s">
        <v>59</v>
      </c>
      <c r="C34" s="204"/>
      <c r="D34" s="199"/>
      <c r="E34" s="197"/>
      <c r="F34" s="197"/>
      <c r="G34" s="234"/>
      <c r="H34" s="239"/>
      <c r="I34" s="239"/>
      <c r="J34" s="197"/>
      <c r="K34" s="234"/>
      <c r="L34" s="235"/>
      <c r="M34" s="236"/>
      <c r="N34" s="237"/>
      <c r="O34" s="202"/>
      <c r="P34" s="194"/>
      <c r="Q34" s="195"/>
      <c r="R34" s="240"/>
      <c r="S34" s="233"/>
      <c r="T34" s="232"/>
      <c r="Y34" s="148"/>
      <c r="Z34" s="148"/>
      <c r="AA34" s="148"/>
      <c r="AG34" s="148" t="s">
        <v>49</v>
      </c>
      <c r="AH34" s="148"/>
      <c r="AI34" s="148"/>
      <c r="AJ34" s="62" t="s">
        <v>38</v>
      </c>
      <c r="AO34" s="148" t="s">
        <v>49</v>
      </c>
      <c r="AP34" s="148"/>
      <c r="AQ34" s="148"/>
      <c r="AR34" s="62" t="s">
        <v>38</v>
      </c>
      <c r="AW34" s="148" t="s">
        <v>49</v>
      </c>
      <c r="AX34" s="148"/>
      <c r="AY34" s="148"/>
      <c r="AZ34" s="62" t="s">
        <v>38</v>
      </c>
      <c r="BE34" s="148" t="s">
        <v>49</v>
      </c>
      <c r="BF34" s="148"/>
      <c r="BG34" s="148"/>
      <c r="BH34" s="62" t="s">
        <v>38</v>
      </c>
      <c r="BM34" s="148" t="s">
        <v>49</v>
      </c>
      <c r="BN34" s="148"/>
      <c r="BO34" s="148"/>
      <c r="BP34" s="62" t="s">
        <v>38</v>
      </c>
      <c r="BU34" s="148" t="s">
        <v>49</v>
      </c>
      <c r="BV34" s="148"/>
      <c r="BW34" s="148"/>
      <c r="BX34" s="62" t="s">
        <v>38</v>
      </c>
      <c r="CC34" s="148" t="s">
        <v>49</v>
      </c>
      <c r="CD34" s="148"/>
      <c r="CE34" s="148"/>
      <c r="CF34" s="62" t="s">
        <v>38</v>
      </c>
      <c r="CK34" s="148" t="s">
        <v>49</v>
      </c>
      <c r="CL34" s="148"/>
      <c r="CM34" s="148"/>
      <c r="CN34" s="62" t="s">
        <v>38</v>
      </c>
      <c r="CS34" s="148" t="s">
        <v>49</v>
      </c>
      <c r="CT34" s="148"/>
      <c r="CU34" s="148"/>
      <c r="CV34" s="62" t="s">
        <v>38</v>
      </c>
      <c r="DA34" s="148" t="s">
        <v>49</v>
      </c>
      <c r="DB34" s="148"/>
      <c r="DC34" s="148"/>
      <c r="DD34" s="62" t="s">
        <v>38</v>
      </c>
      <c r="DI34" s="148" t="s">
        <v>49</v>
      </c>
      <c r="DJ34" s="148"/>
      <c r="DK34" s="148"/>
      <c r="DL34" s="62" t="s">
        <v>38</v>
      </c>
      <c r="DQ34" s="148" t="s">
        <v>49</v>
      </c>
      <c r="DR34" s="148"/>
      <c r="DS34" s="148"/>
      <c r="DT34" s="62" t="s">
        <v>38</v>
      </c>
      <c r="DY34" s="148" t="s">
        <v>49</v>
      </c>
      <c r="DZ34" s="148"/>
      <c r="EA34" s="148"/>
      <c r="EB34" s="62" t="s">
        <v>38</v>
      </c>
      <c r="EG34" s="148" t="s">
        <v>49</v>
      </c>
      <c r="EH34" s="148"/>
      <c r="EI34" s="148"/>
      <c r="EJ34" s="62" t="s">
        <v>38</v>
      </c>
      <c r="EO34" s="148" t="s">
        <v>49</v>
      </c>
      <c r="EP34" s="148"/>
      <c r="EQ34" s="148"/>
      <c r="ER34" s="62" t="s">
        <v>38</v>
      </c>
      <c r="EW34" s="148" t="s">
        <v>49</v>
      </c>
      <c r="EX34" s="148"/>
      <c r="EY34" s="148"/>
      <c r="EZ34" s="62" t="s">
        <v>38</v>
      </c>
      <c r="FE34" s="148" t="s">
        <v>49</v>
      </c>
      <c r="FF34" s="148"/>
      <c r="FG34" s="148"/>
      <c r="FH34" s="62" t="s">
        <v>38</v>
      </c>
      <c r="FM34" s="148" t="s">
        <v>49</v>
      </c>
      <c r="FN34" s="148"/>
      <c r="FO34" s="148"/>
      <c r="FP34" s="62" t="s">
        <v>38</v>
      </c>
      <c r="FU34" s="148" t="s">
        <v>49</v>
      </c>
      <c r="FV34" s="148"/>
      <c r="FW34" s="148"/>
      <c r="FX34" s="62" t="s">
        <v>38</v>
      </c>
      <c r="GC34" s="148" t="s">
        <v>49</v>
      </c>
      <c r="GD34" s="148"/>
      <c r="GE34" s="148"/>
      <c r="GF34" s="62" t="s">
        <v>38</v>
      </c>
      <c r="GK34" s="148" t="s">
        <v>49</v>
      </c>
      <c r="GL34" s="148"/>
      <c r="GM34" s="148"/>
      <c r="GN34" s="62" t="s">
        <v>38</v>
      </c>
      <c r="GS34" s="148" t="s">
        <v>49</v>
      </c>
      <c r="GT34" s="148"/>
      <c r="GU34" s="148"/>
      <c r="GV34" s="62" t="s">
        <v>38</v>
      </c>
      <c r="HA34" s="148" t="s">
        <v>49</v>
      </c>
      <c r="HB34" s="148"/>
      <c r="HC34" s="148"/>
      <c r="HD34" s="62" t="s">
        <v>38</v>
      </c>
      <c r="HI34" s="148" t="s">
        <v>49</v>
      </c>
      <c r="HJ34" s="148"/>
      <c r="HK34" s="148"/>
      <c r="HL34" s="62" t="s">
        <v>38</v>
      </c>
      <c r="HQ34" s="148" t="s">
        <v>49</v>
      </c>
      <c r="HR34" s="148"/>
      <c r="HS34" s="148"/>
      <c r="HT34" s="62" t="s">
        <v>38</v>
      </c>
      <c r="HY34" s="148" t="s">
        <v>49</v>
      </c>
      <c r="HZ34" s="148"/>
      <c r="IA34" s="148"/>
      <c r="IB34" s="62" t="s">
        <v>38</v>
      </c>
      <c r="IG34" s="148" t="s">
        <v>49</v>
      </c>
      <c r="IH34" s="148"/>
      <c r="II34" s="148"/>
      <c r="IJ34" s="62" t="s">
        <v>38</v>
      </c>
      <c r="IO34" s="148" t="s">
        <v>49</v>
      </c>
      <c r="IP34" s="148"/>
      <c r="IQ34" s="148"/>
      <c r="IR34" s="62" t="s">
        <v>38</v>
      </c>
    </row>
    <row r="35" spans="1:256" s="62" customFormat="1" ht="12.75">
      <c r="A35" s="238"/>
      <c r="B35" s="115"/>
      <c r="C35" s="204"/>
      <c r="D35" s="199"/>
      <c r="E35" s="197"/>
      <c r="F35" s="197"/>
      <c r="G35" s="234"/>
      <c r="H35" s="239"/>
      <c r="I35" s="239"/>
      <c r="J35" s="197"/>
      <c r="K35" s="234"/>
      <c r="L35" s="235"/>
      <c r="M35" s="236"/>
      <c r="N35" s="237"/>
      <c r="O35" s="202"/>
      <c r="P35" s="194"/>
      <c r="Q35" s="195"/>
      <c r="R35" s="240"/>
      <c r="S35" s="233"/>
      <c r="T35" s="232"/>
      <c r="Y35" s="148"/>
      <c r="Z35" s="148"/>
      <c r="AA35" s="148"/>
      <c r="AB35" s="150"/>
      <c r="AC35" s="150"/>
      <c r="AD35" s="150"/>
      <c r="AE35" s="150"/>
      <c r="AF35" s="150"/>
      <c r="AG35" s="148" t="s">
        <v>50</v>
      </c>
      <c r="AH35" s="148"/>
      <c r="AI35" s="148"/>
      <c r="AJ35" s="150" t="s">
        <v>40</v>
      </c>
      <c r="AK35" s="150"/>
      <c r="AL35" s="150"/>
      <c r="AM35" s="150"/>
      <c r="AN35" s="150"/>
      <c r="AO35" s="148" t="s">
        <v>50</v>
      </c>
      <c r="AP35" s="148"/>
      <c r="AQ35" s="148"/>
      <c r="AR35" s="150" t="s">
        <v>40</v>
      </c>
      <c r="AS35" s="150"/>
      <c r="AT35" s="150"/>
      <c r="AU35" s="150"/>
      <c r="AV35" s="150"/>
      <c r="AW35" s="148" t="s">
        <v>50</v>
      </c>
      <c r="AX35" s="148"/>
      <c r="AY35" s="148"/>
      <c r="AZ35" s="150" t="s">
        <v>40</v>
      </c>
      <c r="BA35" s="150"/>
      <c r="BB35" s="150"/>
      <c r="BC35" s="150"/>
      <c r="BD35" s="150"/>
      <c r="BE35" s="148" t="s">
        <v>50</v>
      </c>
      <c r="BF35" s="148"/>
      <c r="BG35" s="148"/>
      <c r="BH35" s="150" t="s">
        <v>40</v>
      </c>
      <c r="BI35" s="150"/>
      <c r="BJ35" s="150"/>
      <c r="BK35" s="150"/>
      <c r="BL35" s="150"/>
      <c r="BM35" s="148" t="s">
        <v>50</v>
      </c>
      <c r="BN35" s="148"/>
      <c r="BO35" s="148"/>
      <c r="BP35" s="150" t="s">
        <v>40</v>
      </c>
      <c r="BQ35" s="150"/>
      <c r="BR35" s="150"/>
      <c r="BS35" s="150"/>
      <c r="BT35" s="150"/>
      <c r="BU35" s="148" t="s">
        <v>50</v>
      </c>
      <c r="BV35" s="148"/>
      <c r="BW35" s="148"/>
      <c r="BX35" s="150" t="s">
        <v>40</v>
      </c>
      <c r="BY35" s="150"/>
      <c r="BZ35" s="150"/>
      <c r="CA35" s="150"/>
      <c r="CB35" s="150"/>
      <c r="CC35" s="148" t="s">
        <v>50</v>
      </c>
      <c r="CD35" s="148"/>
      <c r="CE35" s="148"/>
      <c r="CF35" s="150" t="s">
        <v>40</v>
      </c>
      <c r="CG35" s="150"/>
      <c r="CH35" s="150"/>
      <c r="CI35" s="150"/>
      <c r="CJ35" s="150"/>
      <c r="CK35" s="148" t="s">
        <v>50</v>
      </c>
      <c r="CL35" s="148"/>
      <c r="CM35" s="148"/>
      <c r="CN35" s="150" t="s">
        <v>40</v>
      </c>
      <c r="CO35" s="150"/>
      <c r="CP35" s="150"/>
      <c r="CQ35" s="150"/>
      <c r="CR35" s="150"/>
      <c r="CS35" s="148" t="s">
        <v>50</v>
      </c>
      <c r="CT35" s="148"/>
      <c r="CU35" s="148"/>
      <c r="CV35" s="150" t="s">
        <v>40</v>
      </c>
      <c r="CW35" s="150"/>
      <c r="CX35" s="150"/>
      <c r="CY35" s="150"/>
      <c r="CZ35" s="150"/>
      <c r="DA35" s="148" t="s">
        <v>50</v>
      </c>
      <c r="DB35" s="148"/>
      <c r="DC35" s="148"/>
      <c r="DD35" s="150" t="s">
        <v>40</v>
      </c>
      <c r="DE35" s="150"/>
      <c r="DF35" s="150"/>
      <c r="DG35" s="150"/>
      <c r="DH35" s="150"/>
      <c r="DI35" s="148" t="s">
        <v>50</v>
      </c>
      <c r="DJ35" s="148"/>
      <c r="DK35" s="148"/>
      <c r="DL35" s="150" t="s">
        <v>40</v>
      </c>
      <c r="DM35" s="150"/>
      <c r="DN35" s="150"/>
      <c r="DO35" s="150"/>
      <c r="DP35" s="150"/>
      <c r="DQ35" s="148" t="s">
        <v>50</v>
      </c>
      <c r="DR35" s="148"/>
      <c r="DS35" s="148"/>
      <c r="DT35" s="150" t="s">
        <v>40</v>
      </c>
      <c r="DU35" s="150"/>
      <c r="DV35" s="150"/>
      <c r="DW35" s="150"/>
      <c r="DX35" s="150"/>
      <c r="DY35" s="148" t="s">
        <v>50</v>
      </c>
      <c r="DZ35" s="148"/>
      <c r="EA35" s="148"/>
      <c r="EB35" s="150" t="s">
        <v>40</v>
      </c>
      <c r="EC35" s="150"/>
      <c r="ED35" s="150"/>
      <c r="EE35" s="150"/>
      <c r="EF35" s="150"/>
      <c r="EG35" s="148" t="s">
        <v>50</v>
      </c>
      <c r="EH35" s="148"/>
      <c r="EI35" s="148"/>
      <c r="EJ35" s="150" t="s">
        <v>40</v>
      </c>
      <c r="EK35" s="150"/>
      <c r="EL35" s="150"/>
      <c r="EM35" s="150"/>
      <c r="EN35" s="150"/>
      <c r="EO35" s="148" t="s">
        <v>50</v>
      </c>
      <c r="EP35" s="148"/>
      <c r="EQ35" s="148"/>
      <c r="ER35" s="150" t="s">
        <v>40</v>
      </c>
      <c r="ES35" s="150"/>
      <c r="ET35" s="150"/>
      <c r="EU35" s="150"/>
      <c r="EV35" s="150"/>
      <c r="EW35" s="148" t="s">
        <v>50</v>
      </c>
      <c r="EX35" s="148"/>
      <c r="EY35" s="148"/>
      <c r="EZ35" s="150" t="s">
        <v>40</v>
      </c>
      <c r="FA35" s="150"/>
      <c r="FB35" s="150"/>
      <c r="FC35" s="150"/>
      <c r="FD35" s="150"/>
      <c r="FE35" s="148" t="s">
        <v>50</v>
      </c>
      <c r="FF35" s="148"/>
      <c r="FG35" s="148"/>
      <c r="FH35" s="150" t="s">
        <v>40</v>
      </c>
      <c r="FI35" s="150"/>
      <c r="FJ35" s="150"/>
      <c r="FK35" s="150"/>
      <c r="FL35" s="150"/>
      <c r="FM35" s="148" t="s">
        <v>50</v>
      </c>
      <c r="FN35" s="148"/>
      <c r="FO35" s="148"/>
      <c r="FP35" s="150" t="s">
        <v>40</v>
      </c>
      <c r="FQ35" s="150"/>
      <c r="FR35" s="150"/>
      <c r="FS35" s="150"/>
      <c r="FT35" s="150"/>
      <c r="FU35" s="148" t="s">
        <v>50</v>
      </c>
      <c r="FV35" s="148"/>
      <c r="FW35" s="148"/>
      <c r="FX35" s="150" t="s">
        <v>40</v>
      </c>
      <c r="FY35" s="150"/>
      <c r="FZ35" s="150"/>
      <c r="GA35" s="150"/>
      <c r="GB35" s="150"/>
      <c r="GC35" s="148" t="s">
        <v>50</v>
      </c>
      <c r="GD35" s="148"/>
      <c r="GE35" s="148"/>
      <c r="GF35" s="150" t="s">
        <v>40</v>
      </c>
      <c r="GG35" s="150"/>
      <c r="GH35" s="150"/>
      <c r="GI35" s="150"/>
      <c r="GJ35" s="150"/>
      <c r="GK35" s="148" t="s">
        <v>50</v>
      </c>
      <c r="GL35" s="148"/>
      <c r="GM35" s="148"/>
      <c r="GN35" s="150" t="s">
        <v>40</v>
      </c>
      <c r="GO35" s="150"/>
      <c r="GP35" s="150"/>
      <c r="GQ35" s="150"/>
      <c r="GR35" s="150"/>
      <c r="GS35" s="148" t="s">
        <v>50</v>
      </c>
      <c r="GT35" s="148"/>
      <c r="GU35" s="148"/>
      <c r="GV35" s="150" t="s">
        <v>40</v>
      </c>
      <c r="GW35" s="150"/>
      <c r="GX35" s="150"/>
      <c r="GY35" s="150"/>
      <c r="GZ35" s="150"/>
      <c r="HA35" s="148" t="s">
        <v>50</v>
      </c>
      <c r="HB35" s="148"/>
      <c r="HC35" s="148"/>
      <c r="HD35" s="150" t="s">
        <v>40</v>
      </c>
      <c r="HE35" s="150"/>
      <c r="HF35" s="150"/>
      <c r="HG35" s="150"/>
      <c r="HH35" s="150"/>
      <c r="HI35" s="148" t="s">
        <v>50</v>
      </c>
      <c r="HJ35" s="148"/>
      <c r="HK35" s="148"/>
      <c r="HL35" s="150" t="s">
        <v>40</v>
      </c>
      <c r="HM35" s="150"/>
      <c r="HN35" s="150"/>
      <c r="HO35" s="150"/>
      <c r="HP35" s="150"/>
      <c r="HQ35" s="148" t="s">
        <v>50</v>
      </c>
      <c r="HR35" s="148"/>
      <c r="HS35" s="148"/>
      <c r="HT35" s="150" t="s">
        <v>40</v>
      </c>
      <c r="HU35" s="150"/>
      <c r="HV35" s="150"/>
      <c r="HW35" s="150"/>
      <c r="HX35" s="150"/>
      <c r="HY35" s="148" t="s">
        <v>50</v>
      </c>
      <c r="HZ35" s="148"/>
      <c r="IA35" s="148"/>
      <c r="IB35" s="150" t="s">
        <v>40</v>
      </c>
      <c r="IC35" s="150"/>
      <c r="ID35" s="150"/>
      <c r="IE35" s="150"/>
      <c r="IF35" s="150"/>
      <c r="IG35" s="148" t="s">
        <v>50</v>
      </c>
      <c r="IH35" s="148"/>
      <c r="II35" s="148"/>
      <c r="IJ35" s="150" t="s">
        <v>40</v>
      </c>
      <c r="IK35" s="150"/>
      <c r="IL35" s="150"/>
      <c r="IM35" s="150"/>
      <c r="IN35" s="150"/>
      <c r="IO35" s="148" t="s">
        <v>50</v>
      </c>
      <c r="IP35" s="148"/>
      <c r="IQ35" s="148"/>
      <c r="IR35" s="150" t="s">
        <v>40</v>
      </c>
      <c r="IS35" s="150"/>
      <c r="IT35" s="150"/>
      <c r="IU35" s="150"/>
      <c r="IV35" s="150"/>
    </row>
    <row r="40" spans="1:20" ht="12.75">
      <c r="A40" s="148" t="s">
        <v>49</v>
      </c>
      <c r="B40" s="148"/>
      <c r="C40" s="148"/>
      <c r="D40" s="62" t="s">
        <v>38</v>
      </c>
      <c r="E40" s="62"/>
      <c r="F40" s="62"/>
      <c r="G40" s="62"/>
      <c r="H40" s="62"/>
      <c r="I40" s="60"/>
      <c r="J40" s="60"/>
      <c r="K40" s="60"/>
      <c r="L40" s="62"/>
      <c r="M40" s="62"/>
      <c r="N40" s="62"/>
      <c r="O40" s="62"/>
      <c r="P40" s="62"/>
      <c r="Q40" s="148"/>
      <c r="R40" s="148"/>
      <c r="S40" s="148"/>
      <c r="T40" s="62"/>
    </row>
    <row r="41" spans="1:20" ht="12.75">
      <c r="A41" s="148" t="s">
        <v>50</v>
      </c>
      <c r="B41" s="148"/>
      <c r="C41" s="148"/>
      <c r="D41" s="150" t="s">
        <v>40</v>
      </c>
      <c r="E41" s="150"/>
      <c r="F41" s="150"/>
      <c r="G41" s="150"/>
      <c r="H41" s="150"/>
      <c r="I41" s="148"/>
      <c r="J41" s="148"/>
      <c r="K41" s="148"/>
      <c r="L41" s="150"/>
      <c r="M41" s="150"/>
      <c r="N41" s="150"/>
      <c r="O41" s="150"/>
      <c r="P41" s="150"/>
      <c r="Q41" s="148"/>
      <c r="R41" s="148"/>
      <c r="S41" s="148"/>
      <c r="T41" s="62"/>
    </row>
  </sheetData>
  <sheetProtection selectLockedCells="1" selectUnlockedCells="1"/>
  <mergeCells count="205">
    <mergeCell ref="N30:N35"/>
    <mergeCell ref="O30:O35"/>
    <mergeCell ref="P30:P35"/>
    <mergeCell ref="Q30:Q35"/>
    <mergeCell ref="R30:R35"/>
    <mergeCell ref="S30:S35"/>
    <mergeCell ref="H30:H35"/>
    <mergeCell ref="I30:I35"/>
    <mergeCell ref="J30:J35"/>
    <mergeCell ref="K30:K35"/>
    <mergeCell ref="L30:L35"/>
    <mergeCell ref="M30:M35"/>
    <mergeCell ref="A30:A35"/>
    <mergeCell ref="C30:C35"/>
    <mergeCell ref="D30:D35"/>
    <mergeCell ref="E30:E35"/>
    <mergeCell ref="F30:F35"/>
    <mergeCell ref="G30:G35"/>
    <mergeCell ref="A1:T1"/>
    <mergeCell ref="D2:M2"/>
    <mergeCell ref="P2:T3"/>
    <mergeCell ref="A4:A5"/>
    <mergeCell ref="B4:B5"/>
    <mergeCell ref="C4:C5"/>
    <mergeCell ref="D4:F4"/>
    <mergeCell ref="G4:G5"/>
    <mergeCell ref="H4:J4"/>
    <mergeCell ref="K4:K5"/>
    <mergeCell ref="L4:M4"/>
    <mergeCell ref="N4:N5"/>
    <mergeCell ref="O4:Q4"/>
    <mergeCell ref="R4:R5"/>
    <mergeCell ref="S4:S5"/>
    <mergeCell ref="T4:T5"/>
    <mergeCell ref="A6:A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  <mergeCell ref="A12:A17"/>
    <mergeCell ref="C12:C17"/>
    <mergeCell ref="D12:D17"/>
    <mergeCell ref="E12:E17"/>
    <mergeCell ref="F12:F17"/>
    <mergeCell ref="G12:G17"/>
    <mergeCell ref="H12:H17"/>
    <mergeCell ref="I12:I17"/>
    <mergeCell ref="J12:J17"/>
    <mergeCell ref="K12:K17"/>
    <mergeCell ref="L12:L17"/>
    <mergeCell ref="M12:M17"/>
    <mergeCell ref="N12:N17"/>
    <mergeCell ref="O12:O17"/>
    <mergeCell ref="P12:P17"/>
    <mergeCell ref="Q12:Q17"/>
    <mergeCell ref="R12:R17"/>
    <mergeCell ref="S12:S17"/>
    <mergeCell ref="T12:T17"/>
    <mergeCell ref="A18:A23"/>
    <mergeCell ref="C18:C23"/>
    <mergeCell ref="D18:D23"/>
    <mergeCell ref="E18:E23"/>
    <mergeCell ref="F18:F23"/>
    <mergeCell ref="G18:G23"/>
    <mergeCell ref="S18:S23"/>
    <mergeCell ref="H18:H23"/>
    <mergeCell ref="I18:I23"/>
    <mergeCell ref="J18:J23"/>
    <mergeCell ref="K18:K23"/>
    <mergeCell ref="L18:L23"/>
    <mergeCell ref="M18:M23"/>
    <mergeCell ref="R24:R29"/>
    <mergeCell ref="I24:I29"/>
    <mergeCell ref="J24:J29"/>
    <mergeCell ref="N18:N23"/>
    <mergeCell ref="O18:O23"/>
    <mergeCell ref="P18:P23"/>
    <mergeCell ref="Q18:Q23"/>
    <mergeCell ref="O24:O29"/>
    <mergeCell ref="P24:P29"/>
    <mergeCell ref="R18:R23"/>
    <mergeCell ref="N24:N29"/>
    <mergeCell ref="T18:T23"/>
    <mergeCell ref="A24:A29"/>
    <mergeCell ref="C24:C29"/>
    <mergeCell ref="D24:D29"/>
    <mergeCell ref="E24:E29"/>
    <mergeCell ref="F24:F29"/>
    <mergeCell ref="G24:G29"/>
    <mergeCell ref="H24:H29"/>
    <mergeCell ref="Q24:Q29"/>
    <mergeCell ref="AW34:AY34"/>
    <mergeCell ref="BE34:BG34"/>
    <mergeCell ref="BM34:BO34"/>
    <mergeCell ref="S24:S29"/>
    <mergeCell ref="T24:T29"/>
    <mergeCell ref="A40:C40"/>
    <mergeCell ref="Q40:S40"/>
    <mergeCell ref="K24:K29"/>
    <mergeCell ref="L24:L29"/>
    <mergeCell ref="M24:M29"/>
    <mergeCell ref="BU34:BW34"/>
    <mergeCell ref="CC34:CE34"/>
    <mergeCell ref="CK34:CM34"/>
    <mergeCell ref="CS34:CU34"/>
    <mergeCell ref="DA34:DC34"/>
    <mergeCell ref="DI34:DK34"/>
    <mergeCell ref="DQ34:DS34"/>
    <mergeCell ref="DY34:EA34"/>
    <mergeCell ref="EG34:EI34"/>
    <mergeCell ref="EO34:EQ34"/>
    <mergeCell ref="EW34:EY34"/>
    <mergeCell ref="FE34:FG34"/>
    <mergeCell ref="FM34:FO34"/>
    <mergeCell ref="FU34:FW34"/>
    <mergeCell ref="GC34:GE34"/>
    <mergeCell ref="GK34:GM34"/>
    <mergeCell ref="GS34:GU34"/>
    <mergeCell ref="HA34:HC34"/>
    <mergeCell ref="HI34:HK34"/>
    <mergeCell ref="HQ34:HS34"/>
    <mergeCell ref="HY34:IA34"/>
    <mergeCell ref="IG34:II34"/>
    <mergeCell ref="IO34:IQ34"/>
    <mergeCell ref="A41:C41"/>
    <mergeCell ref="D41:H41"/>
    <mergeCell ref="I41:K41"/>
    <mergeCell ref="L41:P41"/>
    <mergeCell ref="Q41:S41"/>
    <mergeCell ref="Y35:AA35"/>
    <mergeCell ref="AB35:AF35"/>
    <mergeCell ref="AG35:AI35"/>
    <mergeCell ref="AJ35:AN35"/>
    <mergeCell ref="AO35:AQ35"/>
    <mergeCell ref="T30:T35"/>
    <mergeCell ref="Y34:AA34"/>
    <mergeCell ref="AG34:AI34"/>
    <mergeCell ref="AO34:AQ34"/>
    <mergeCell ref="AR35:AV35"/>
    <mergeCell ref="AW35:AY35"/>
    <mergeCell ref="AZ35:BD35"/>
    <mergeCell ref="BE35:BG35"/>
    <mergeCell ref="BH35:BL35"/>
    <mergeCell ref="BM35:BO35"/>
    <mergeCell ref="BP35:BT35"/>
    <mergeCell ref="BU35:BW35"/>
    <mergeCell ref="BX35:CB35"/>
    <mergeCell ref="CC35:CE35"/>
    <mergeCell ref="CF35:CJ35"/>
    <mergeCell ref="CK35:CM35"/>
    <mergeCell ref="CN35:CR35"/>
    <mergeCell ref="CS35:CU35"/>
    <mergeCell ref="CV35:CZ35"/>
    <mergeCell ref="DA35:DC35"/>
    <mergeCell ref="DD35:DH35"/>
    <mergeCell ref="DI35:DK35"/>
    <mergeCell ref="DL35:DP35"/>
    <mergeCell ref="DQ35:DS35"/>
    <mergeCell ref="DT35:DX35"/>
    <mergeCell ref="DY35:EA35"/>
    <mergeCell ref="EB35:EF35"/>
    <mergeCell ref="EG35:EI35"/>
    <mergeCell ref="EJ35:EN35"/>
    <mergeCell ref="EO35:EQ35"/>
    <mergeCell ref="ER35:EV35"/>
    <mergeCell ref="EW35:EY35"/>
    <mergeCell ref="EZ35:FD35"/>
    <mergeCell ref="FE35:FG35"/>
    <mergeCell ref="FH35:FL35"/>
    <mergeCell ref="FM35:FO35"/>
    <mergeCell ref="FP35:FT35"/>
    <mergeCell ref="FU35:FW35"/>
    <mergeCell ref="FX35:GB35"/>
    <mergeCell ref="GC35:GE35"/>
    <mergeCell ref="HY35:IA35"/>
    <mergeCell ref="GF35:GJ35"/>
    <mergeCell ref="GK35:GM35"/>
    <mergeCell ref="GN35:GR35"/>
    <mergeCell ref="GS35:GU35"/>
    <mergeCell ref="GV35:GZ35"/>
    <mergeCell ref="HA35:HC35"/>
    <mergeCell ref="IB35:IF35"/>
    <mergeCell ref="IG35:II35"/>
    <mergeCell ref="IJ35:IN35"/>
    <mergeCell ref="IO35:IQ35"/>
    <mergeCell ref="IR35:IV35"/>
    <mergeCell ref="HD35:HH35"/>
    <mergeCell ref="HI35:HK35"/>
    <mergeCell ref="HL35:HP35"/>
    <mergeCell ref="HQ35:HS35"/>
    <mergeCell ref="HT35:HX35"/>
  </mergeCells>
  <printOptions/>
  <pageMargins left="0.2361111111111111" right="0.2361111111111111" top="0.19652777777777777" bottom="0.2361111111111111" header="0.5118055555555555" footer="0.5118055555555555"/>
  <pageSetup horizontalDpi="300" verticalDpi="300" orientation="landscape" paperSize="9" scale="94" r:id="rId1"/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P24"/>
  <sheetViews>
    <sheetView showGridLines="0" tabSelected="1" view="pageBreakPreview" zoomScaleNormal="80" zoomScaleSheetLayoutView="100" zoomScalePageLayoutView="0" workbookViewId="0" topLeftCell="A7">
      <selection activeCell="A10" sqref="A10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7" width="15.00390625" style="0" customWidth="1"/>
    <col min="8" max="8" width="10.00390625" style="1" customWidth="1"/>
    <col min="9" max="9" width="9.00390625" style="2" customWidth="1"/>
  </cols>
  <sheetData>
    <row r="1" spans="2:10" s="4" customFormat="1" ht="13.5" customHeight="1">
      <c r="B1" s="117"/>
      <c r="C1" s="118"/>
      <c r="D1" s="119"/>
      <c r="E1" s="119"/>
      <c r="F1" s="119"/>
      <c r="G1" s="119"/>
      <c r="H1" s="8"/>
      <c r="I1" s="8"/>
      <c r="J1" s="9"/>
    </row>
    <row r="2" spans="1:10" s="4" customFormat="1" ht="22.5" customHeight="1">
      <c r="A2" s="253" t="s">
        <v>51</v>
      </c>
      <c r="B2" s="253"/>
      <c r="C2" s="253"/>
      <c r="D2" s="253"/>
      <c r="E2" s="253"/>
      <c r="F2" s="253"/>
      <c r="G2" s="253"/>
      <c r="H2" s="253"/>
      <c r="I2" s="253"/>
      <c r="J2" s="9"/>
    </row>
    <row r="3" spans="1:10" s="4" customFormat="1" ht="21" customHeight="1">
      <c r="A3" s="254" t="s">
        <v>0</v>
      </c>
      <c r="B3" s="254"/>
      <c r="C3" s="254"/>
      <c r="D3" s="254"/>
      <c r="E3" s="254"/>
      <c r="F3" s="254"/>
      <c r="G3" s="254"/>
      <c r="H3" s="254"/>
      <c r="I3" s="254"/>
      <c r="J3" s="9"/>
    </row>
    <row r="4" spans="1:10" s="4" customFormat="1" ht="12" customHeight="1">
      <c r="A4" s="5"/>
      <c r="B4" s="17"/>
      <c r="C4" s="17"/>
      <c r="D4" s="17"/>
      <c r="E4" s="17"/>
      <c r="F4" s="17"/>
      <c r="G4" s="17"/>
      <c r="H4" s="255"/>
      <c r="I4" s="255"/>
      <c r="J4" s="255"/>
    </row>
    <row r="5" spans="1:10" s="4" customFormat="1" ht="12" customHeight="1">
      <c r="A5" s="21"/>
      <c r="B5" s="17"/>
      <c r="C5" s="18"/>
      <c r="D5" s="18"/>
      <c r="E5" s="18"/>
      <c r="F5" s="18"/>
      <c r="G5" s="18"/>
      <c r="H5" s="17"/>
      <c r="I5" s="25"/>
      <c r="J5" s="25"/>
    </row>
    <row r="6" spans="1:10" s="4" customFormat="1" ht="12" customHeight="1">
      <c r="A6" s="256">
        <v>43448</v>
      </c>
      <c r="B6" s="256"/>
      <c r="C6" s="18"/>
      <c r="D6" s="18"/>
      <c r="E6" s="18"/>
      <c r="F6" s="18"/>
      <c r="G6" s="18" t="s">
        <v>99</v>
      </c>
      <c r="I6" s="29"/>
      <c r="J6" s="29"/>
    </row>
    <row r="7" spans="1:10" s="4" customFormat="1" ht="12" customHeight="1">
      <c r="A7" s="26"/>
      <c r="B7" s="30"/>
      <c r="C7" s="5"/>
      <c r="D7" s="5"/>
      <c r="E7" s="5"/>
      <c r="F7" s="5"/>
      <c r="G7" s="5"/>
      <c r="H7" s="32"/>
      <c r="I7" s="32"/>
      <c r="J7" s="32"/>
    </row>
    <row r="8" spans="1:9" s="34" customFormat="1" ht="30" customHeight="1" thickBot="1">
      <c r="A8" s="94" t="s">
        <v>13</v>
      </c>
      <c r="B8" s="120" t="s">
        <v>15</v>
      </c>
      <c r="C8" s="121" t="s">
        <v>52</v>
      </c>
      <c r="D8" s="121" t="s">
        <v>53</v>
      </c>
      <c r="E8" s="121" t="s">
        <v>54</v>
      </c>
      <c r="F8" s="121" t="s">
        <v>46</v>
      </c>
      <c r="G8" s="121" t="s">
        <v>48</v>
      </c>
      <c r="H8" s="122" t="s">
        <v>18</v>
      </c>
      <c r="I8" s="33" t="s">
        <v>19</v>
      </c>
    </row>
    <row r="9" spans="1:10" s="58" customFormat="1" ht="17.25" customHeight="1" thickBot="1">
      <c r="A9" s="41">
        <v>1</v>
      </c>
      <c r="B9" s="85" t="s">
        <v>94</v>
      </c>
      <c r="C9" s="123">
        <v>16</v>
      </c>
      <c r="D9" s="123">
        <f>SUMIF(ИМ!$C$12:$C$12,B9,ИМ!$S$12:$S$12)</f>
        <v>0</v>
      </c>
      <c r="E9" s="123">
        <f>SUMIF(СП!$C$12:$C$17,B9,СП!$S$12:$S$17)</f>
        <v>0</v>
      </c>
      <c r="F9" s="123">
        <f>SUMIF(ТР!$C$12:$C$23,B9,ТР!$S$12:$S$23)</f>
        <v>0</v>
      </c>
      <c r="G9" s="123">
        <f>SUMIF(ГР!$C$6:$C$23,B9,ГР!$S$6:$S$23)</f>
        <v>0</v>
      </c>
      <c r="H9" s="124">
        <f>SUM(C9:G9)</f>
        <v>16</v>
      </c>
      <c r="I9" s="125">
        <f>RANK(H9,$H$9:$H$76,0)</f>
        <v>8</v>
      </c>
      <c r="J9" s="126"/>
    </row>
    <row r="10" spans="1:10" s="58" customFormat="1" ht="17.25" customHeight="1" thickBot="1">
      <c r="A10" s="127">
        <f>A9+1</f>
        <v>2</v>
      </c>
      <c r="B10" s="85" t="s">
        <v>118</v>
      </c>
      <c r="C10" s="123">
        <v>19.53</v>
      </c>
      <c r="D10" s="123">
        <f>SUMIF(ИМ!$C$12:$C$12,B10,ИМ!$S$12:$S$12)</f>
        <v>0</v>
      </c>
      <c r="E10" s="123">
        <f>SUMIF(СП!$C$12:$C$17,B10,СП!$S$12:$S$17)</f>
        <v>16.28333333333333</v>
      </c>
      <c r="F10" s="123">
        <f>SUMIF(ТР!$C$12:$C$23,B10,ТР!$S$12:$S$23)</f>
        <v>16.766666666666666</v>
      </c>
      <c r="G10" s="123">
        <f>SUMIF(ГР!$C$6:$C$23,B10,ГР!$S$6:$S$23)</f>
        <v>15.466666666666665</v>
      </c>
      <c r="H10" s="124">
        <f>SUM(C10:G10)</f>
        <v>68.04666666666667</v>
      </c>
      <c r="I10" s="125">
        <f>RANK(H10,$H$9:$H$76,0)</f>
        <v>3</v>
      </c>
      <c r="J10" s="126"/>
    </row>
    <row r="11" spans="1:10" s="56" customFormat="1" ht="17.25" customHeight="1" thickBot="1">
      <c r="A11" s="128">
        <f>A10+1</f>
        <v>3</v>
      </c>
      <c r="B11" s="85" t="s">
        <v>95</v>
      </c>
      <c r="C11" s="123">
        <v>12.6</v>
      </c>
      <c r="D11" s="123">
        <f>SUMIF(ИМ!$C$12:$C$12,B11,ИМ!$S$12:$S$12)</f>
        <v>0</v>
      </c>
      <c r="E11" s="123">
        <f>SUMIF(СП!$C$12:$C$17,B11,СП!$S$12:$S$17)</f>
        <v>0</v>
      </c>
      <c r="F11" s="123">
        <f>SUMIF(ТР!$C$12:$C$23,B11,ТР!$S$12:$S$23)</f>
        <v>0</v>
      </c>
      <c r="G11" s="123">
        <f>SUMIF(ГР!$C$6:$C$23,B11,ГР!$S$6:$S$23)</f>
        <v>0</v>
      </c>
      <c r="H11" s="124">
        <f>SUM(C11:G11)</f>
        <v>12.6</v>
      </c>
      <c r="I11" s="125">
        <f>RANK(H11,$H$9:$H$76,0)</f>
        <v>11</v>
      </c>
      <c r="J11" s="34"/>
    </row>
    <row r="12" spans="1:10" s="56" customFormat="1" ht="17.25" customHeight="1" thickBot="1">
      <c r="A12" s="128">
        <f>A11+1</f>
        <v>4</v>
      </c>
      <c r="B12" s="85" t="s">
        <v>43</v>
      </c>
      <c r="C12" s="123">
        <v>15.9</v>
      </c>
      <c r="D12" s="123">
        <f>SUMIF(ИМ!$C$12:$C$12,B12,ИМ!$S$12:$S$12)</f>
        <v>0</v>
      </c>
      <c r="E12" s="123">
        <f>SUMIF(СП!$C$12:$C$17,B12,СП!$S$12:$S$17)</f>
        <v>15.35</v>
      </c>
      <c r="F12" s="123">
        <f>SUMIF(ТР!$C$12:$C$23,B12,ТР!$S$12:$S$23)</f>
        <v>18.566666666666666</v>
      </c>
      <c r="G12" s="123">
        <f>SUMIF(ГР!$C$6:$C$23,B12,ГР!$S$6:$S$23)</f>
        <v>17.65</v>
      </c>
      <c r="H12" s="124">
        <f>SUM(C12:G12)</f>
        <v>67.46666666666667</v>
      </c>
      <c r="I12" s="125">
        <f>RANK(H12,$H$9:$H$76,0)</f>
        <v>4</v>
      </c>
      <c r="J12" s="34"/>
    </row>
    <row r="13" spans="1:10" s="56" customFormat="1" ht="17.25" customHeight="1" thickBot="1">
      <c r="A13" s="128">
        <f>A12+1</f>
        <v>5</v>
      </c>
      <c r="B13" s="85" t="s">
        <v>34</v>
      </c>
      <c r="C13" s="123">
        <f>SUMIF(ИД!$C$11:$C$16,B13,ИД!$S$11:$S$16)</f>
        <v>18.533333333333335</v>
      </c>
      <c r="D13" s="123">
        <f>SUMIF(ИМ!$C$12:$C$12,B13,ИМ!$S$12:$S$12)</f>
        <v>0</v>
      </c>
      <c r="E13" s="123">
        <f>SUMIF(СП!$C$12:$C$17,B13,СП!$S$12:$S$17)</f>
        <v>0</v>
      </c>
      <c r="F13" s="123">
        <v>16.18</v>
      </c>
      <c r="G13" s="123">
        <f>SUMIF(ГР!$C$6:$C$23,B13,ГР!$S$6:$S$23)</f>
        <v>0</v>
      </c>
      <c r="H13" s="124">
        <f>SUM(C13:G13)</f>
        <v>34.71333333333334</v>
      </c>
      <c r="I13" s="125">
        <f>RANK(H13,$H$9:$H$76,0)</f>
        <v>6</v>
      </c>
      <c r="J13" s="34"/>
    </row>
    <row r="14" spans="1:16" s="56" customFormat="1" ht="17.25" customHeight="1" thickBot="1">
      <c r="A14" s="128">
        <f aca="true" t="shared" si="0" ref="A14:A19">A13+1</f>
        <v>6</v>
      </c>
      <c r="B14" s="101" t="s">
        <v>96</v>
      </c>
      <c r="C14" s="123">
        <f>SUMIF(ИД!$C$11:$C$16,B14,ИД!$S$11:$S$16)</f>
        <v>15.05</v>
      </c>
      <c r="D14" s="123">
        <f>SUMIF(ИМ!$C$12:$C$12,B14,ИМ!$S$12:$S$12)</f>
        <v>0</v>
      </c>
      <c r="E14" s="123">
        <f>SUMIF(СП!$C$12:$C$17,B14,СП!$S$12:$S$17)</f>
        <v>0</v>
      </c>
      <c r="F14" s="123">
        <f>SUMIF(ТР!$C$12:$C$23,B14,ТР!$S$12:$S$23)</f>
        <v>0</v>
      </c>
      <c r="G14" s="123">
        <f>SUMIF(ГР!$C$6:$C$23,B14,ГР!$S$6:$S$23)</f>
        <v>0</v>
      </c>
      <c r="H14" s="124">
        <f aca="true" t="shared" si="1" ref="H14:H19">SUM(C14:G14)</f>
        <v>15.05</v>
      </c>
      <c r="I14" s="125">
        <f>RANK(H14,$H$9:$H$76,0)</f>
        <v>9</v>
      </c>
      <c r="J14" s="129"/>
      <c r="K14" s="129"/>
      <c r="L14" s="129"/>
      <c r="M14" s="129"/>
      <c r="N14" s="130"/>
      <c r="O14" s="131"/>
      <c r="P14" s="131"/>
    </row>
    <row r="15" spans="1:16" s="56" customFormat="1" ht="17.25" customHeight="1" thickBot="1">
      <c r="A15" s="128">
        <f t="shared" si="0"/>
        <v>7</v>
      </c>
      <c r="B15" s="85" t="s">
        <v>97</v>
      </c>
      <c r="C15" s="123">
        <v>19.133</v>
      </c>
      <c r="D15" s="123">
        <f>SUMIF(ИМ!$C$12:$C$12,B15,ИМ!$S$12:$S$12)</f>
        <v>0</v>
      </c>
      <c r="E15" s="123">
        <f>SUMIF(СП!$C$12:$C$17,B15,СП!$S$12:$S$17)</f>
        <v>0</v>
      </c>
      <c r="F15" s="123">
        <f>SUMIF(ТР!$C$12:$C$23,B15,ТР!$S$12:$S$23)</f>
        <v>0</v>
      </c>
      <c r="G15" s="123">
        <f>SUMIF(ГР!$C$6:$C$23,B15,ГР!$S$6:$S$23)</f>
        <v>0</v>
      </c>
      <c r="H15" s="124">
        <f t="shared" si="1"/>
        <v>19.133</v>
      </c>
      <c r="I15" s="125">
        <f>RANK(H15,$H$9:$H$76,0)</f>
        <v>7</v>
      </c>
      <c r="J15" s="131"/>
      <c r="K15" s="131"/>
      <c r="L15" s="131"/>
      <c r="M15" s="131"/>
      <c r="N15" s="131"/>
      <c r="O15" s="131"/>
      <c r="P15" s="93"/>
    </row>
    <row r="16" spans="1:9" s="56" customFormat="1" ht="17.25" customHeight="1" thickBot="1">
      <c r="A16" s="128">
        <f t="shared" si="0"/>
        <v>8</v>
      </c>
      <c r="B16" s="85" t="s">
        <v>62</v>
      </c>
      <c r="C16" s="123">
        <f>SUMIF(ИД!$C$11:$C$16,B16,ИД!$S$11:$S$16)</f>
        <v>14.766666666666666</v>
      </c>
      <c r="D16" s="123">
        <f>SUMIF(ИМ!$C$12:$C$12,B16,ИМ!$S$12:$S$12)</f>
        <v>0</v>
      </c>
      <c r="E16" s="123">
        <f>SUMIF(СП!$C$12:$C$17,B16,СП!$S$12:$S$17)</f>
        <v>0</v>
      </c>
      <c r="F16" s="123">
        <f>SUMIF(ТР!$C$12:$C$23,B16,ТР!$S$12:$S$23)</f>
        <v>14.516666666666667</v>
      </c>
      <c r="G16" s="123">
        <v>15.1</v>
      </c>
      <c r="H16" s="124">
        <f t="shared" si="1"/>
        <v>44.38333333333333</v>
      </c>
      <c r="I16" s="125">
        <f>RANK(H16,$H$9:$H$76,0)</f>
        <v>5</v>
      </c>
    </row>
    <row r="17" spans="1:9" s="56" customFormat="1" ht="17.25" customHeight="1" thickBot="1">
      <c r="A17" s="128">
        <f t="shared" si="0"/>
        <v>9</v>
      </c>
      <c r="B17" s="85" t="s">
        <v>36</v>
      </c>
      <c r="C17" s="123">
        <f>SUMIF(ИД!$C$11:$C$16,B17,ИД!$S$11:$S$16)</f>
        <v>18.099999999999998</v>
      </c>
      <c r="D17" s="123">
        <f>SUMIF(ИМ!$C$12:$C$12,B17,ИМ!$S$12:$S$12)</f>
        <v>0</v>
      </c>
      <c r="E17" s="123">
        <f>SUMIF(СП!$C$12:$C$17,B17,СП!$S$12:$S$17)</f>
        <v>16.3</v>
      </c>
      <c r="F17" s="123">
        <f>SUMIF(ТР!$C$12:$C$23,B17,ТР!$S$12:$S$23)</f>
        <v>17.8</v>
      </c>
      <c r="G17" s="123">
        <f>SUMIF(ГР!$C$6:$C$23,B17,ГР!$S$6:$S$23)</f>
        <v>17.216666666666665</v>
      </c>
      <c r="H17" s="124">
        <f t="shared" si="1"/>
        <v>69.41666666666667</v>
      </c>
      <c r="I17" s="125">
        <f>RANK(H17,$H$9:$H$76,0)</f>
        <v>2</v>
      </c>
    </row>
    <row r="18" spans="1:9" s="56" customFormat="1" ht="17.25" customHeight="1" thickBot="1">
      <c r="A18" s="128">
        <f t="shared" si="0"/>
        <v>10</v>
      </c>
      <c r="B18" s="85" t="s">
        <v>35</v>
      </c>
      <c r="C18" s="123">
        <v>14.633</v>
      </c>
      <c r="D18" s="123">
        <f>SUMIF(ИМ!$C$12:$C$12,B18,ИМ!$S$12:$S$12)</f>
        <v>0</v>
      </c>
      <c r="E18" s="123">
        <f>SUMIF(СП!$C$12:$C$17,B18,СП!$S$12:$S$17)</f>
        <v>0</v>
      </c>
      <c r="F18" s="123">
        <f>SUMIF(ТР!$C$12:$C$23,B18,ТР!$S$12:$S$23)</f>
        <v>0</v>
      </c>
      <c r="G18" s="123">
        <f>SUMIF(ГР!$C$6:$C$23,B18,ГР!$S$6:$S$23)</f>
        <v>0</v>
      </c>
      <c r="H18" s="124">
        <f t="shared" si="1"/>
        <v>14.633</v>
      </c>
      <c r="I18" s="125">
        <f>RANK(H18,$H$9:$H$76,0)</f>
        <v>10</v>
      </c>
    </row>
    <row r="19" spans="1:9" ht="16.5" customHeight="1">
      <c r="A19" s="128">
        <f t="shared" si="0"/>
        <v>11</v>
      </c>
      <c r="B19" s="85" t="s">
        <v>42</v>
      </c>
      <c r="C19" s="123">
        <f>SUMIF(ИД!$C$11:$C$16,B19,ИД!$S$11:$S$16)</f>
        <v>0</v>
      </c>
      <c r="D19" s="123">
        <f>SUMIF(ИМ!$C$12:$C$12,B19,ИМ!$S$12:$S$12)</f>
        <v>19.35</v>
      </c>
      <c r="E19" s="123">
        <v>19.79</v>
      </c>
      <c r="F19" s="123">
        <v>19.5</v>
      </c>
      <c r="G19" s="123">
        <v>18.75</v>
      </c>
      <c r="H19" s="124">
        <f t="shared" si="1"/>
        <v>77.39</v>
      </c>
      <c r="I19" s="125">
        <f>RANK(H19,$H$9:$H$76,0)</f>
        <v>1</v>
      </c>
    </row>
    <row r="20" spans="1:9" ht="12.75">
      <c r="A20" s="56"/>
      <c r="B20" s="56"/>
      <c r="C20" s="56"/>
      <c r="D20" s="56"/>
      <c r="E20" s="56"/>
      <c r="F20" s="56"/>
      <c r="G20" s="56"/>
      <c r="H20" s="56"/>
      <c r="I20" s="56"/>
    </row>
    <row r="23" spans="1:9" ht="12.75">
      <c r="A23" s="148" t="s">
        <v>49</v>
      </c>
      <c r="B23" s="148"/>
      <c r="C23" s="148"/>
      <c r="D23" s="150" t="s">
        <v>38</v>
      </c>
      <c r="E23" s="150"/>
      <c r="F23" s="150"/>
      <c r="G23" s="150"/>
      <c r="H23" s="150"/>
      <c r="I23" s="150"/>
    </row>
    <row r="24" spans="1:9" ht="12.75">
      <c r="A24" s="148" t="s">
        <v>50</v>
      </c>
      <c r="B24" s="148"/>
      <c r="C24" s="148"/>
      <c r="D24" s="150" t="s">
        <v>40</v>
      </c>
      <c r="E24" s="150"/>
      <c r="F24" s="150"/>
      <c r="G24" s="150"/>
      <c r="H24" s="150"/>
      <c r="I24"/>
    </row>
  </sheetData>
  <sheetProtection selectLockedCells="1" selectUnlockedCells="1"/>
  <mergeCells count="8">
    <mergeCell ref="A24:C24"/>
    <mergeCell ref="D24:H24"/>
    <mergeCell ref="A2:I2"/>
    <mergeCell ref="A3:I3"/>
    <mergeCell ref="H4:J4"/>
    <mergeCell ref="A6:B6"/>
    <mergeCell ref="A23:C23"/>
    <mergeCell ref="D23:I23"/>
  </mergeCells>
  <printOptions horizontalCentered="1"/>
  <pageMargins left="0.27569444444444446" right="0.15763888888888888" top="0.7083333333333334" bottom="0.15763888888888888" header="0.5118055555555555" footer="0.5118055555555555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</cp:lastModifiedBy>
  <cp:lastPrinted>2018-12-15T10:24:30Z</cp:lastPrinted>
  <dcterms:modified xsi:type="dcterms:W3CDTF">2018-12-15T10:24:51Z</dcterms:modified>
  <cp:category/>
  <cp:version/>
  <cp:contentType/>
  <cp:contentStatus/>
</cp:coreProperties>
</file>